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3.10\FRP-SMB-Share\1. Экономический отдел\4. Документы для сотрудников отдела\12. Разработка новых программ\Изменения_февраль 2026\Приложения к Приказу 256-ОД от 13.02.2026\НОВЫЕ! НЕ утверждены\"/>
    </mc:Choice>
  </mc:AlternateContent>
  <xr:revisionPtr revIDLastSave="0" documentId="13_ncr:1_{D437EAA9-4C4B-47F9-A969-57F89B6FEEB7}" xr6:coauthVersionLast="45" xr6:coauthVersionMax="47" xr10:uidLastSave="{00000000-0000-0000-0000-000000000000}"/>
  <bookViews>
    <workbookView xWindow="1980" yWindow="1200" windowWidth="26520" windowHeight="14055" xr2:uid="{00000000-000D-0000-FFFF-FFFF00000000}"/>
  </bookViews>
  <sheets>
    <sheet name="Резюме" sheetId="1" r:id="rId1"/>
    <sheet name="Лист1" sheetId="4" state="hidden" r:id="rId2"/>
    <sheet name="Программы финансирования" sheetId="6" state="hidden" r:id="rId3"/>
    <sheet name="Расчет обеспечения" sheetId="7" r:id="rId4"/>
    <sheet name="Лист2" sheetId="2" state="hidden" r:id="rId5"/>
  </sheets>
  <externalReferences>
    <externalReference r:id="rId6"/>
    <externalReference r:id="rId7"/>
  </externalReferences>
  <definedNames>
    <definedName name="_Hlk221028648" localSheetId="4">Лист2!$F$8</definedName>
    <definedName name="Дата_погашения_Займа">#REF!</definedName>
    <definedName name="Дата_получения_Займа">#REF!</definedName>
    <definedName name="Месяцев_в_году">[1]Предпосылки!$C$18</definedName>
    <definedName name="Месяцев_в_квартале">[1]Предпосылки!$C$19</definedName>
    <definedName name="_xlnm.Print_Area" localSheetId="0">Резюме!$B$4:$M$147</definedName>
    <definedName name="Программа">#REF!</definedName>
    <definedName name="Регион">[1]Предпосылки!$C$11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6" i="1" l="1"/>
  <c r="I104" i="1"/>
  <c r="M95" i="1"/>
  <c r="M94" i="1"/>
  <c r="C93" i="1"/>
  <c r="C89" i="1"/>
  <c r="L87" i="1"/>
  <c r="M86" i="1"/>
  <c r="M85" i="1"/>
  <c r="E9" i="7"/>
  <c r="E8" i="7"/>
  <c r="F12" i="7"/>
  <c r="F13" i="7"/>
  <c r="M88" i="1" l="1"/>
  <c r="L88" i="1"/>
  <c r="C59" i="1"/>
  <c r="F8" i="7" l="1"/>
  <c r="B12" i="7"/>
  <c r="K144" i="1" l="1"/>
  <c r="F122" i="1" l="1"/>
  <c r="J15" i="7"/>
  <c r="J14" i="7"/>
  <c r="E122" i="1" l="1"/>
  <c r="C110" i="1"/>
  <c r="C111" i="1"/>
  <c r="D66" i="1"/>
  <c r="E66" i="1" s="1"/>
  <c r="F66" i="1" s="1"/>
  <c r="G66" i="1" s="1"/>
  <c r="H66" i="1" s="1"/>
  <c r="I66" i="1" s="1"/>
  <c r="J66" i="1" s="1"/>
  <c r="K66" i="1" s="1"/>
  <c r="D14" i="7"/>
  <c r="E11" i="7" s="1"/>
  <c r="F5" i="7"/>
  <c r="J8" i="7" s="1"/>
  <c r="N19" i="7"/>
  <c r="F14" i="7"/>
  <c r="F10" i="7"/>
  <c r="F7" i="7"/>
  <c r="G131" i="6"/>
  <c r="F131" i="6"/>
  <c r="G130" i="6"/>
  <c r="F130" i="6"/>
  <c r="G129" i="6"/>
  <c r="F129" i="6"/>
  <c r="C68" i="6"/>
  <c r="F60" i="6"/>
  <c r="E60" i="6"/>
  <c r="B60" i="6"/>
  <c r="F58" i="6"/>
  <c r="E58" i="6"/>
  <c r="B58" i="6"/>
  <c r="F57" i="6"/>
  <c r="E57" i="6"/>
  <c r="B57" i="6"/>
  <c r="F56" i="6"/>
  <c r="E56" i="6"/>
  <c r="B56" i="6"/>
  <c r="F55" i="6"/>
  <c r="E55" i="6"/>
  <c r="B55" i="6"/>
  <c r="F54" i="6"/>
  <c r="E54" i="6"/>
  <c r="B54" i="6"/>
  <c r="B78" i="6" s="1"/>
  <c r="F53" i="6"/>
  <c r="E53" i="6"/>
  <c r="B53" i="6"/>
  <c r="B77" i="6" s="1"/>
  <c r="F52" i="6"/>
  <c r="E52" i="6"/>
  <c r="B52" i="6"/>
  <c r="B76" i="6" s="1"/>
  <c r="F51" i="6"/>
  <c r="E51" i="6"/>
  <c r="B51" i="6"/>
  <c r="B75" i="6" s="1"/>
  <c r="F50" i="6"/>
  <c r="E50" i="6"/>
  <c r="B50" i="6"/>
  <c r="B74" i="6" s="1"/>
  <c r="D42" i="6"/>
  <c r="B33" i="6"/>
  <c r="B32" i="6"/>
  <c r="B31" i="6"/>
  <c r="B29" i="6"/>
  <c r="B27" i="6"/>
  <c r="E19" i="6"/>
  <c r="C112" i="1" l="1"/>
  <c r="D122" i="1"/>
  <c r="C108" i="1" s="1"/>
  <c r="C109" i="1"/>
  <c r="D11" i="7"/>
  <c r="J10" i="7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L43" i="7" s="1"/>
  <c r="L44" i="7" s="1"/>
  <c r="L45" i="7" s="1"/>
  <c r="L46" i="7" s="1"/>
  <c r="L47" i="7" s="1"/>
  <c r="L48" i="7" s="1"/>
  <c r="L49" i="7" s="1"/>
  <c r="L50" i="7" s="1"/>
  <c r="L51" i="7" s="1"/>
  <c r="L52" i="7" s="1"/>
  <c r="L53" i="7" s="1"/>
  <c r="L54" i="7" s="1"/>
  <c r="L55" i="7" s="1"/>
  <c r="L56" i="7" s="1"/>
  <c r="L57" i="7" s="1"/>
  <c r="L58" i="7" s="1"/>
  <c r="L59" i="7" s="1"/>
  <c r="L60" i="7" s="1"/>
  <c r="L61" i="7" s="1"/>
  <c r="L62" i="7" s="1"/>
  <c r="L63" i="7" s="1"/>
  <c r="L64" i="7" s="1"/>
  <c r="L65" i="7" s="1"/>
  <c r="L66" i="7" s="1"/>
  <c r="L67" i="7" s="1"/>
  <c r="L68" i="7" s="1"/>
  <c r="L69" i="7" s="1"/>
  <c r="L70" i="7" s="1"/>
  <c r="L71" i="7" s="1"/>
  <c r="L72" i="7" s="1"/>
  <c r="L73" i="7" s="1"/>
  <c r="L74" i="7" s="1"/>
  <c r="L75" i="7" s="1"/>
  <c r="L76" i="7" s="1"/>
  <c r="L77" i="7" s="1"/>
  <c r="L78" i="7" s="1"/>
  <c r="L79" i="7" s="1"/>
  <c r="L80" i="7" s="1"/>
  <c r="L81" i="7" s="1"/>
  <c r="L82" i="7" s="1"/>
  <c r="L83" i="7" s="1"/>
  <c r="L84" i="7" s="1"/>
  <c r="L85" i="7" s="1"/>
  <c r="L86" i="7" s="1"/>
  <c r="L87" i="7" s="1"/>
  <c r="L88" i="7" s="1"/>
  <c r="L89" i="7" s="1"/>
  <c r="L90" i="7" s="1"/>
  <c r="L91" i="7" s="1"/>
  <c r="L92" i="7" s="1"/>
  <c r="L93" i="7" s="1"/>
  <c r="L94" i="7" s="1"/>
  <c r="L95" i="7" s="1"/>
  <c r="L96" i="7" s="1"/>
  <c r="L97" i="7" s="1"/>
  <c r="L98" i="7" s="1"/>
  <c r="L99" i="7" s="1"/>
  <c r="L100" i="7" s="1"/>
  <c r="L101" i="7" s="1"/>
  <c r="L102" i="7" s="1"/>
  <c r="L103" i="7" s="1"/>
  <c r="L104" i="7" s="1"/>
  <c r="L105" i="7" s="1"/>
  <c r="L106" i="7" s="1"/>
  <c r="L107" i="7" s="1"/>
  <c r="L108" i="7" s="1"/>
  <c r="L109" i="7" s="1"/>
  <c r="L110" i="7" s="1"/>
  <c r="L111" i="7" s="1"/>
  <c r="L112" i="7" s="1"/>
  <c r="L113" i="7" s="1"/>
  <c r="L114" i="7" s="1"/>
  <c r="L115" i="7" s="1"/>
  <c r="L116" i="7" s="1"/>
  <c r="L117" i="7" s="1"/>
  <c r="L118" i="7" s="1"/>
  <c r="L119" i="7" s="1"/>
  <c r="L120" i="7" s="1"/>
  <c r="L121" i="7" s="1"/>
  <c r="L122" i="7" s="1"/>
  <c r="L123" i="7" s="1"/>
  <c r="L124" i="7" s="1"/>
  <c r="L125" i="7" s="1"/>
  <c r="L126" i="7" s="1"/>
  <c r="L127" i="7" s="1"/>
  <c r="L128" i="7" s="1"/>
  <c r="L129" i="7" s="1"/>
  <c r="L130" i="7" s="1"/>
  <c r="L131" i="7" s="1"/>
  <c r="L132" i="7" s="1"/>
  <c r="L133" i="7" s="1"/>
  <c r="L134" i="7" s="1"/>
  <c r="L135" i="7" s="1"/>
  <c r="L136" i="7" s="1"/>
  <c r="L137" i="7" s="1"/>
  <c r="L138" i="7" s="1"/>
  <c r="L139" i="7" s="1"/>
  <c r="L140" i="7" s="1"/>
  <c r="L141" i="7" s="1"/>
  <c r="L142" i="7" s="1"/>
  <c r="L143" i="7" s="1"/>
  <c r="L144" i="7" s="1"/>
  <c r="L145" i="7" s="1"/>
  <c r="L146" i="7" s="1"/>
  <c r="L147" i="7" s="1"/>
  <c r="L148" i="7" s="1"/>
  <c r="L149" i="7" s="1"/>
  <c r="L150" i="7" s="1"/>
  <c r="L151" i="7" s="1"/>
  <c r="L152" i="7" s="1"/>
  <c r="L153" i="7" s="1"/>
  <c r="L154" i="7" s="1"/>
  <c r="L155" i="7" s="1"/>
  <c r="L156" i="7" s="1"/>
  <c r="L157" i="7" s="1"/>
  <c r="L158" i="7" s="1"/>
  <c r="L159" i="7" s="1"/>
  <c r="L160" i="7" s="1"/>
  <c r="L161" i="7" s="1"/>
  <c r="L162" i="7" s="1"/>
  <c r="L163" i="7" s="1"/>
  <c r="L164" i="7" s="1"/>
  <c r="L165" i="7" s="1"/>
  <c r="L166" i="7" s="1"/>
  <c r="L167" i="7" s="1"/>
  <c r="L168" i="7" s="1"/>
  <c r="L169" i="7" s="1"/>
  <c r="L170" i="7" s="1"/>
  <c r="L171" i="7" s="1"/>
  <c r="L172" i="7" s="1"/>
  <c r="L173" i="7" s="1"/>
  <c r="L174" i="7" s="1"/>
  <c r="L175" i="7" s="1"/>
  <c r="L176" i="7" s="1"/>
  <c r="L177" i="7" s="1"/>
  <c r="L178" i="7" s="1"/>
  <c r="L179" i="7" s="1"/>
  <c r="L180" i="7" s="1"/>
  <c r="L181" i="7" s="1"/>
  <c r="L182" i="7" s="1"/>
  <c r="L183" i="7" s="1"/>
  <c r="L184" i="7" s="1"/>
  <c r="L185" i="7" s="1"/>
  <c r="L186" i="7" s="1"/>
  <c r="L187" i="7" s="1"/>
  <c r="L188" i="7" s="1"/>
  <c r="L189" i="7" s="1"/>
  <c r="L190" i="7" s="1"/>
  <c r="L191" i="7" s="1"/>
  <c r="L192" i="7" s="1"/>
  <c r="L193" i="7" s="1"/>
  <c r="L194" i="7" s="1"/>
  <c r="L195" i="7" s="1"/>
  <c r="L196" i="7" s="1"/>
  <c r="L197" i="7" s="1"/>
  <c r="L198" i="7" s="1"/>
  <c r="L199" i="7" s="1"/>
  <c r="L200" i="7" s="1"/>
  <c r="L201" i="7" s="1"/>
  <c r="L202" i="7" s="1"/>
  <c r="L203" i="7" s="1"/>
  <c r="L204" i="7" s="1"/>
  <c r="L205" i="7" s="1"/>
  <c r="L206" i="7" s="1"/>
  <c r="L207" i="7" s="1"/>
  <c r="L208" i="7" s="1"/>
  <c r="L209" i="7" s="1"/>
  <c r="L210" i="7" s="1"/>
  <c r="L211" i="7" s="1"/>
  <c r="L212" i="7" s="1"/>
  <c r="L213" i="7" s="1"/>
  <c r="L214" i="7" s="1"/>
  <c r="L215" i="7" s="1"/>
  <c r="L216" i="7" s="1"/>
  <c r="L217" i="7" s="1"/>
  <c r="L218" i="7" s="1"/>
  <c r="L219" i="7" s="1"/>
  <c r="L220" i="7" s="1"/>
  <c r="L221" i="7" s="1"/>
  <c r="L222" i="7" s="1"/>
  <c r="L223" i="7" s="1"/>
  <c r="L224" i="7" s="1"/>
  <c r="L225" i="7" s="1"/>
  <c r="L226" i="7" s="1"/>
  <c r="L227" i="7" s="1"/>
  <c r="L228" i="7" s="1"/>
  <c r="L229" i="7" s="1"/>
  <c r="L230" i="7" s="1"/>
  <c r="L231" i="7" s="1"/>
  <c r="L232" i="7" s="1"/>
  <c r="L233" i="7" s="1"/>
  <c r="L234" i="7" s="1"/>
  <c r="L235" i="7" s="1"/>
  <c r="L236" i="7" s="1"/>
  <c r="L237" i="7" s="1"/>
  <c r="L238" i="7" s="1"/>
  <c r="L239" i="7" s="1"/>
  <c r="L240" i="7" s="1"/>
  <c r="L241" i="7" s="1"/>
  <c r="L242" i="7" s="1"/>
  <c r="L243" i="7" s="1"/>
  <c r="L244" i="7" s="1"/>
  <c r="L245" i="7" s="1"/>
  <c r="L246" i="7" s="1"/>
  <c r="L247" i="7" s="1"/>
  <c r="L248" i="7" s="1"/>
  <c r="L249" i="7" s="1"/>
  <c r="L250" i="7" s="1"/>
  <c r="L251" i="7" s="1"/>
  <c r="L252" i="7" s="1"/>
  <c r="L253" i="7" s="1"/>
  <c r="L254" i="7" s="1"/>
  <c r="L255" i="7" s="1"/>
  <c r="L256" i="7" s="1"/>
  <c r="L257" i="7" s="1"/>
  <c r="L258" i="7" s="1"/>
  <c r="L259" i="7" s="1"/>
  <c r="L260" i="7" s="1"/>
  <c r="L261" i="7" s="1"/>
  <c r="L262" i="7" s="1"/>
  <c r="L263" i="7" s="1"/>
  <c r="L264" i="7" s="1"/>
  <c r="L265" i="7" s="1"/>
  <c r="L266" i="7" s="1"/>
  <c r="L267" i="7" s="1"/>
  <c r="L268" i="7" s="1"/>
  <c r="L269" i="7" s="1"/>
  <c r="L270" i="7" s="1"/>
  <c r="L271" i="7" s="1"/>
  <c r="L272" i="7" s="1"/>
  <c r="L273" i="7" s="1"/>
  <c r="L274" i="7" s="1"/>
  <c r="L275" i="7" s="1"/>
  <c r="L276" i="7" s="1"/>
  <c r="L277" i="7" s="1"/>
  <c r="L278" i="7" s="1"/>
  <c r="L279" i="7" s="1"/>
  <c r="L280" i="7" s="1"/>
  <c r="L281" i="7" s="1"/>
  <c r="L282" i="7" s="1"/>
  <c r="L283" i="7" s="1"/>
  <c r="L284" i="7" s="1"/>
  <c r="L285" i="7" s="1"/>
  <c r="L286" i="7" s="1"/>
  <c r="L287" i="7" s="1"/>
  <c r="L288" i="7" s="1"/>
  <c r="L289" i="7" s="1"/>
  <c r="L290" i="7" s="1"/>
  <c r="L291" i="7" s="1"/>
  <c r="L292" i="7" s="1"/>
  <c r="L293" i="7" s="1"/>
  <c r="L294" i="7" s="1"/>
  <c r="L295" i="7" s="1"/>
  <c r="L296" i="7" s="1"/>
  <c r="L297" i="7" s="1"/>
  <c r="L298" i="7" s="1"/>
  <c r="L299" i="7" s="1"/>
  <c r="L300" i="7" s="1"/>
  <c r="L301" i="7" s="1"/>
  <c r="L302" i="7" s="1"/>
  <c r="L303" i="7" s="1"/>
  <c r="L304" i="7" s="1"/>
  <c r="L305" i="7" s="1"/>
  <c r="L306" i="7" s="1"/>
  <c r="L307" i="7" s="1"/>
  <c r="L308" i="7" s="1"/>
  <c r="L309" i="7" s="1"/>
  <c r="L310" i="7" s="1"/>
  <c r="L311" i="7" s="1"/>
  <c r="L312" i="7" s="1"/>
  <c r="L313" i="7" s="1"/>
  <c r="L314" i="7" s="1"/>
  <c r="L315" i="7" s="1"/>
  <c r="L316" i="7" s="1"/>
  <c r="L317" i="7" s="1"/>
  <c r="L318" i="7" s="1"/>
  <c r="L319" i="7" s="1"/>
  <c r="L320" i="7" s="1"/>
  <c r="L321" i="7" s="1"/>
  <c r="L322" i="7" s="1"/>
  <c r="L323" i="7" s="1"/>
  <c r="L324" i="7" s="1"/>
  <c r="L325" i="7" s="1"/>
  <c r="L326" i="7" s="1"/>
  <c r="L327" i="7" s="1"/>
  <c r="L328" i="7" s="1"/>
  <c r="L329" i="7" s="1"/>
  <c r="L330" i="7" s="1"/>
  <c r="L331" i="7" s="1"/>
  <c r="L332" i="7" s="1"/>
  <c r="L333" i="7" s="1"/>
  <c r="L334" i="7" s="1"/>
  <c r="L335" i="7" s="1"/>
  <c r="L336" i="7" s="1"/>
  <c r="L337" i="7" s="1"/>
  <c r="L338" i="7" s="1"/>
  <c r="L339" i="7" s="1"/>
  <c r="L340" i="7" s="1"/>
  <c r="L341" i="7" s="1"/>
  <c r="L342" i="7" s="1"/>
  <c r="L343" i="7" s="1"/>
  <c r="L344" i="7" s="1"/>
  <c r="L345" i="7" s="1"/>
  <c r="L346" i="7" s="1"/>
  <c r="L347" i="7" s="1"/>
  <c r="L348" i="7" s="1"/>
  <c r="L349" i="7" s="1"/>
  <c r="L350" i="7" s="1"/>
  <c r="L351" i="7" s="1"/>
  <c r="L352" i="7" s="1"/>
  <c r="L353" i="7" s="1"/>
  <c r="L354" i="7" s="1"/>
  <c r="L355" i="7" s="1"/>
  <c r="L356" i="7" s="1"/>
  <c r="L357" i="7" s="1"/>
  <c r="L358" i="7" s="1"/>
  <c r="L359" i="7" s="1"/>
  <c r="L360" i="7" s="1"/>
  <c r="L361" i="7" s="1"/>
  <c r="L362" i="7" s="1"/>
  <c r="L363" i="7" s="1"/>
  <c r="L364" i="7" s="1"/>
  <c r="L365" i="7" s="1"/>
  <c r="L366" i="7" s="1"/>
  <c r="L367" i="7" s="1"/>
  <c r="L368" i="7" s="1"/>
  <c r="L369" i="7" s="1"/>
  <c r="L370" i="7" s="1"/>
  <c r="L371" i="7" s="1"/>
  <c r="L372" i="7" s="1"/>
  <c r="L373" i="7" s="1"/>
  <c r="L374" i="7" s="1"/>
  <c r="L375" i="7" s="1"/>
  <c r="L376" i="7" s="1"/>
  <c r="L377" i="7" s="1"/>
  <c r="L378" i="7" s="1"/>
  <c r="L379" i="7" s="1"/>
  <c r="L380" i="7" s="1"/>
  <c r="L381" i="7" s="1"/>
  <c r="L382" i="7" s="1"/>
  <c r="L383" i="7" s="1"/>
  <c r="L384" i="7" s="1"/>
  <c r="L385" i="7" s="1"/>
  <c r="L386" i="7" s="1"/>
  <c r="L387" i="7" s="1"/>
  <c r="L388" i="7" s="1"/>
  <c r="L389" i="7" s="1"/>
  <c r="L390" i="7" s="1"/>
  <c r="L391" i="7" s="1"/>
  <c r="L392" i="7" s="1"/>
  <c r="L393" i="7" s="1"/>
  <c r="L394" i="7" s="1"/>
  <c r="L395" i="7" s="1"/>
  <c r="L396" i="7" s="1"/>
  <c r="L397" i="7" s="1"/>
  <c r="L398" i="7" s="1"/>
  <c r="L399" i="7" s="1"/>
  <c r="L400" i="7" s="1"/>
  <c r="L401" i="7" s="1"/>
  <c r="L402" i="7" s="1"/>
  <c r="L403" i="7" s="1"/>
  <c r="L404" i="7" s="1"/>
  <c r="L405" i="7" s="1"/>
  <c r="L406" i="7" s="1"/>
  <c r="L407" i="7" s="1"/>
  <c r="L408" i="7" s="1"/>
  <c r="L409" i="7" s="1"/>
  <c r="L410" i="7" s="1"/>
  <c r="L411" i="7" s="1"/>
  <c r="L412" i="7" s="1"/>
  <c r="L413" i="7" s="1"/>
  <c r="L414" i="7" s="1"/>
  <c r="L415" i="7" s="1"/>
  <c r="L416" i="7" s="1"/>
  <c r="L417" i="7" s="1"/>
  <c r="L418" i="7" s="1"/>
  <c r="L419" i="7" s="1"/>
  <c r="L420" i="7" s="1"/>
  <c r="L421" i="7" s="1"/>
  <c r="L422" i="7" s="1"/>
  <c r="L423" i="7" s="1"/>
  <c r="L424" i="7" s="1"/>
  <c r="L425" i="7" s="1"/>
  <c r="L426" i="7" s="1"/>
  <c r="L427" i="7" s="1"/>
  <c r="L428" i="7" s="1"/>
  <c r="L429" i="7" s="1"/>
  <c r="L430" i="7" s="1"/>
  <c r="L431" i="7" s="1"/>
  <c r="L432" i="7" s="1"/>
  <c r="L433" i="7" s="1"/>
  <c r="L434" i="7" s="1"/>
  <c r="L435" i="7" s="1"/>
  <c r="L436" i="7" s="1"/>
  <c r="L437" i="7" s="1"/>
  <c r="L438" i="7" s="1"/>
  <c r="L439" i="7" s="1"/>
  <c r="L440" i="7" s="1"/>
  <c r="L441" i="7" s="1"/>
  <c r="L442" i="7" s="1"/>
  <c r="L443" i="7" s="1"/>
  <c r="L444" i="7" s="1"/>
  <c r="L445" i="7" s="1"/>
  <c r="L446" i="7" s="1"/>
  <c r="L447" i="7" s="1"/>
  <c r="L448" i="7" s="1"/>
  <c r="L449" i="7" s="1"/>
  <c r="L450" i="7" s="1"/>
  <c r="L451" i="7" s="1"/>
  <c r="L452" i="7" s="1"/>
  <c r="L453" i="7" s="1"/>
  <c r="L454" i="7" s="1"/>
  <c r="L455" i="7" s="1"/>
  <c r="L456" i="7" s="1"/>
  <c r="L457" i="7" s="1"/>
  <c r="L458" i="7" s="1"/>
  <c r="L459" i="7" s="1"/>
  <c r="L460" i="7" s="1"/>
  <c r="L461" i="7" s="1"/>
  <c r="L462" i="7" s="1"/>
  <c r="L463" i="7" s="1"/>
  <c r="L464" i="7" s="1"/>
  <c r="L465" i="7" s="1"/>
  <c r="L466" i="7" s="1"/>
  <c r="L467" i="7" s="1"/>
  <c r="L468" i="7" s="1"/>
  <c r="L469" i="7" s="1"/>
  <c r="L470" i="7" s="1"/>
  <c r="L471" i="7" s="1"/>
  <c r="L472" i="7" s="1"/>
  <c r="L473" i="7" s="1"/>
  <c r="L474" i="7" s="1"/>
  <c r="L475" i="7" s="1"/>
  <c r="L476" i="7" s="1"/>
  <c r="L477" i="7" s="1"/>
  <c r="L478" i="7" s="1"/>
  <c r="L479" i="7" s="1"/>
  <c r="L480" i="7" s="1"/>
  <c r="L481" i="7" s="1"/>
  <c r="L482" i="7" s="1"/>
  <c r="L483" i="7" s="1"/>
  <c r="L484" i="7" s="1"/>
  <c r="L485" i="7" s="1"/>
  <c r="L486" i="7" s="1"/>
  <c r="L487" i="7" s="1"/>
  <c r="L488" i="7" s="1"/>
  <c r="L489" i="7" s="1"/>
  <c r="L490" i="7" s="1"/>
  <c r="L491" i="7" s="1"/>
  <c r="L492" i="7" s="1"/>
  <c r="L493" i="7" s="1"/>
  <c r="L494" i="7" s="1"/>
  <c r="L495" i="7" s="1"/>
  <c r="L496" i="7" s="1"/>
  <c r="L497" i="7" s="1"/>
  <c r="L498" i="7" s="1"/>
  <c r="L499" i="7" s="1"/>
  <c r="L500" i="7" s="1"/>
  <c r="L501" i="7" s="1"/>
  <c r="L502" i="7" s="1"/>
  <c r="L503" i="7" s="1"/>
  <c r="L504" i="7" s="1"/>
  <c r="L505" i="7" s="1"/>
  <c r="L506" i="7" s="1"/>
  <c r="L507" i="7" s="1"/>
  <c r="L508" i="7" s="1"/>
  <c r="L509" i="7" s="1"/>
  <c r="L510" i="7" s="1"/>
  <c r="L511" i="7" s="1"/>
  <c r="L512" i="7" s="1"/>
  <c r="L513" i="7" s="1"/>
  <c r="L514" i="7" s="1"/>
  <c r="L515" i="7" s="1"/>
  <c r="L516" i="7" s="1"/>
  <c r="L517" i="7" s="1"/>
  <c r="L518" i="7" s="1"/>
  <c r="L519" i="7" s="1"/>
  <c r="L520" i="7" s="1"/>
  <c r="L521" i="7" s="1"/>
  <c r="L522" i="7" s="1"/>
  <c r="L523" i="7" s="1"/>
  <c r="L524" i="7" s="1"/>
  <c r="L525" i="7" s="1"/>
  <c r="L526" i="7" s="1"/>
  <c r="L527" i="7" s="1"/>
  <c r="L528" i="7" s="1"/>
  <c r="L529" i="7" s="1"/>
  <c r="L530" i="7" s="1"/>
  <c r="L531" i="7" s="1"/>
  <c r="L532" i="7" s="1"/>
  <c r="L533" i="7" s="1"/>
  <c r="L534" i="7" s="1"/>
  <c r="L535" i="7" s="1"/>
  <c r="L536" i="7" s="1"/>
  <c r="L537" i="7" s="1"/>
  <c r="L538" i="7" s="1"/>
  <c r="L539" i="7" s="1"/>
  <c r="L540" i="7" s="1"/>
  <c r="L541" i="7" s="1"/>
  <c r="L542" i="7" s="1"/>
  <c r="L543" i="7" s="1"/>
  <c r="L544" i="7" s="1"/>
  <c r="L545" i="7" s="1"/>
  <c r="L546" i="7" s="1"/>
  <c r="L547" i="7" s="1"/>
  <c r="L548" i="7" s="1"/>
  <c r="L549" i="7" s="1"/>
  <c r="L550" i="7" s="1"/>
  <c r="L551" i="7" s="1"/>
  <c r="L552" i="7" s="1"/>
  <c r="L553" i="7" s="1"/>
  <c r="L554" i="7" s="1"/>
  <c r="L555" i="7" s="1"/>
  <c r="L556" i="7" s="1"/>
  <c r="L557" i="7" s="1"/>
  <c r="L558" i="7" s="1"/>
  <c r="L559" i="7" s="1"/>
  <c r="L560" i="7" s="1"/>
  <c r="L561" i="7" s="1"/>
  <c r="L562" i="7" s="1"/>
  <c r="L563" i="7" s="1"/>
  <c r="L564" i="7" s="1"/>
  <c r="L565" i="7" s="1"/>
  <c r="L566" i="7" s="1"/>
  <c r="L567" i="7" s="1"/>
  <c r="L568" i="7" s="1"/>
  <c r="L569" i="7" s="1"/>
  <c r="L570" i="7" s="1"/>
  <c r="L571" i="7" s="1"/>
  <c r="L572" i="7" s="1"/>
  <c r="L573" i="7" s="1"/>
  <c r="L574" i="7" s="1"/>
  <c r="L575" i="7" s="1"/>
  <c r="L576" i="7" s="1"/>
  <c r="L577" i="7" s="1"/>
  <c r="L578" i="7" s="1"/>
  <c r="L579" i="7" s="1"/>
  <c r="L580" i="7" s="1"/>
  <c r="L581" i="7" s="1"/>
  <c r="L582" i="7" s="1"/>
  <c r="L583" i="7" s="1"/>
  <c r="L584" i="7" s="1"/>
  <c r="L585" i="7" s="1"/>
  <c r="L586" i="7" s="1"/>
  <c r="L587" i="7" s="1"/>
  <c r="L588" i="7" s="1"/>
  <c r="L589" i="7" s="1"/>
  <c r="L590" i="7" s="1"/>
  <c r="L591" i="7" s="1"/>
  <c r="L592" i="7" s="1"/>
  <c r="L593" i="7" s="1"/>
  <c r="L594" i="7" s="1"/>
  <c r="L595" i="7" s="1"/>
  <c r="L596" i="7" s="1"/>
  <c r="L597" i="7" s="1"/>
  <c r="L598" i="7" s="1"/>
  <c r="L599" i="7" s="1"/>
  <c r="L600" i="7" s="1"/>
  <c r="L601" i="7" s="1"/>
  <c r="L602" i="7" s="1"/>
  <c r="L603" i="7" s="1"/>
  <c r="L604" i="7" s="1"/>
  <c r="L605" i="7" s="1"/>
  <c r="L606" i="7" s="1"/>
  <c r="L607" i="7" s="1"/>
  <c r="L608" i="7" s="1"/>
  <c r="L609" i="7" s="1"/>
  <c r="L610" i="7" s="1"/>
  <c r="L611" i="7" s="1"/>
  <c r="L612" i="7" s="1"/>
  <c r="L613" i="7" s="1"/>
  <c r="L614" i="7" s="1"/>
  <c r="L615" i="7" s="1"/>
  <c r="L616" i="7" s="1"/>
  <c r="L617" i="7" s="1"/>
  <c r="L618" i="7" s="1"/>
  <c r="L619" i="7" s="1"/>
  <c r="L620" i="7" s="1"/>
  <c r="L621" i="7" s="1"/>
  <c r="L622" i="7" s="1"/>
  <c r="L623" i="7" s="1"/>
  <c r="L624" i="7" s="1"/>
  <c r="L625" i="7" s="1"/>
  <c r="L626" i="7" s="1"/>
  <c r="L627" i="7" s="1"/>
  <c r="L628" i="7" s="1"/>
  <c r="L629" i="7" s="1"/>
  <c r="L630" i="7" s="1"/>
  <c r="L631" i="7" s="1"/>
  <c r="L632" i="7" s="1"/>
  <c r="L633" i="7" s="1"/>
  <c r="L634" i="7" s="1"/>
  <c r="L635" i="7" s="1"/>
  <c r="L636" i="7" s="1"/>
  <c r="L637" i="7" s="1"/>
  <c r="L638" i="7" s="1"/>
  <c r="L639" i="7" s="1"/>
  <c r="L640" i="7" s="1"/>
  <c r="L641" i="7" s="1"/>
  <c r="L642" i="7" s="1"/>
  <c r="L643" i="7" s="1"/>
  <c r="L644" i="7" s="1"/>
  <c r="L645" i="7" s="1"/>
  <c r="L646" i="7" s="1"/>
  <c r="L647" i="7" s="1"/>
  <c r="L648" i="7" s="1"/>
  <c r="L649" i="7" s="1"/>
  <c r="L650" i="7" s="1"/>
  <c r="L651" i="7" s="1"/>
  <c r="L652" i="7" s="1"/>
  <c r="L653" i="7" s="1"/>
  <c r="L654" i="7" s="1"/>
  <c r="L655" i="7" s="1"/>
  <c r="L656" i="7" s="1"/>
  <c r="L657" i="7" s="1"/>
  <c r="L658" i="7" s="1"/>
  <c r="L659" i="7" s="1"/>
  <c r="L660" i="7" s="1"/>
  <c r="L661" i="7" s="1"/>
  <c r="L662" i="7" s="1"/>
  <c r="L663" i="7" s="1"/>
  <c r="L664" i="7" s="1"/>
  <c r="L665" i="7" s="1"/>
  <c r="L666" i="7" s="1"/>
  <c r="L667" i="7" s="1"/>
  <c r="L668" i="7" s="1"/>
  <c r="L669" i="7" s="1"/>
  <c r="L670" i="7" s="1"/>
  <c r="L671" i="7" s="1"/>
  <c r="L672" i="7" s="1"/>
  <c r="L673" i="7" s="1"/>
  <c r="L674" i="7" s="1"/>
  <c r="L675" i="7" s="1"/>
  <c r="L676" i="7" s="1"/>
  <c r="L677" i="7" s="1"/>
  <c r="L678" i="7" s="1"/>
  <c r="L679" i="7" s="1"/>
  <c r="L680" i="7" s="1"/>
  <c r="L681" i="7" s="1"/>
  <c r="L682" i="7" s="1"/>
  <c r="L683" i="7" s="1"/>
  <c r="L684" i="7" s="1"/>
  <c r="L685" i="7" s="1"/>
  <c r="L686" i="7" s="1"/>
  <c r="L687" i="7" s="1"/>
  <c r="L688" i="7" s="1"/>
  <c r="L689" i="7" s="1"/>
  <c r="L690" i="7" s="1"/>
  <c r="L691" i="7" s="1"/>
  <c r="L692" i="7" s="1"/>
  <c r="L693" i="7" s="1"/>
  <c r="L694" i="7" s="1"/>
  <c r="L695" i="7" s="1"/>
  <c r="L696" i="7" s="1"/>
  <c r="L697" i="7" s="1"/>
  <c r="L698" i="7" s="1"/>
  <c r="L699" i="7" s="1"/>
  <c r="L700" i="7" s="1"/>
  <c r="L701" i="7" s="1"/>
  <c r="L702" i="7" s="1"/>
  <c r="L703" i="7" s="1"/>
  <c r="L704" i="7" s="1"/>
  <c r="L705" i="7" s="1"/>
  <c r="L706" i="7" s="1"/>
  <c r="L707" i="7" s="1"/>
  <c r="L708" i="7" s="1"/>
  <c r="L709" i="7" s="1"/>
  <c r="L710" i="7" s="1"/>
  <c r="L711" i="7" s="1"/>
  <c r="L712" i="7" s="1"/>
  <c r="L713" i="7" s="1"/>
  <c r="L714" i="7" s="1"/>
  <c r="L715" i="7" s="1"/>
  <c r="L716" i="7" s="1"/>
  <c r="L717" i="7" s="1"/>
  <c r="L718" i="7" s="1"/>
  <c r="L719" i="7" s="1"/>
  <c r="L720" i="7" s="1"/>
  <c r="L721" i="7" s="1"/>
  <c r="L722" i="7" s="1"/>
  <c r="L723" i="7" s="1"/>
  <c r="L724" i="7" s="1"/>
  <c r="L725" i="7" s="1"/>
  <c r="L726" i="7" s="1"/>
  <c r="L727" i="7" s="1"/>
  <c r="L728" i="7" s="1"/>
  <c r="L729" i="7" s="1"/>
  <c r="L730" i="7" s="1"/>
  <c r="L731" i="7" s="1"/>
  <c r="L732" i="7" s="1"/>
  <c r="L733" i="7" s="1"/>
  <c r="L734" i="7" s="1"/>
  <c r="L735" i="7" s="1"/>
  <c r="L736" i="7" s="1"/>
  <c r="L737" i="7" s="1"/>
  <c r="L738" i="7" s="1"/>
  <c r="L739" i="7" s="1"/>
  <c r="L740" i="7" s="1"/>
  <c r="L741" i="7" s="1"/>
  <c r="L742" i="7" s="1"/>
  <c r="L743" i="7" s="1"/>
  <c r="L744" i="7" s="1"/>
  <c r="L745" i="7" s="1"/>
  <c r="L746" i="7" s="1"/>
  <c r="L747" i="7" s="1"/>
  <c r="L748" i="7" s="1"/>
  <c r="L749" i="7" s="1"/>
  <c r="L750" i="7" s="1"/>
  <c r="L751" i="7" s="1"/>
  <c r="L752" i="7" s="1"/>
  <c r="L753" i="7" s="1"/>
  <c r="L754" i="7" s="1"/>
  <c r="L755" i="7" s="1"/>
  <c r="L756" i="7" s="1"/>
  <c r="L757" i="7" s="1"/>
  <c r="L758" i="7" s="1"/>
  <c r="L759" i="7" s="1"/>
  <c r="L760" i="7" s="1"/>
  <c r="L761" i="7" s="1"/>
  <c r="L762" i="7" s="1"/>
  <c r="L763" i="7" s="1"/>
  <c r="L764" i="7" s="1"/>
  <c r="L765" i="7" s="1"/>
  <c r="L766" i="7" s="1"/>
  <c r="L767" i="7" s="1"/>
  <c r="L768" i="7" s="1"/>
  <c r="L769" i="7" s="1"/>
  <c r="L770" i="7" s="1"/>
  <c r="L771" i="7" s="1"/>
  <c r="L772" i="7" s="1"/>
  <c r="L773" i="7" s="1"/>
  <c r="L774" i="7" s="1"/>
  <c r="L775" i="7" s="1"/>
  <c r="L776" i="7" s="1"/>
  <c r="L777" i="7" s="1"/>
  <c r="L778" i="7" s="1"/>
  <c r="L779" i="7" s="1"/>
  <c r="L780" i="7" s="1"/>
  <c r="L781" i="7" s="1"/>
  <c r="L782" i="7" s="1"/>
  <c r="L783" i="7" s="1"/>
  <c r="L784" i="7" s="1"/>
  <c r="L785" i="7" s="1"/>
  <c r="L786" i="7" s="1"/>
  <c r="L787" i="7" s="1"/>
  <c r="L788" i="7" s="1"/>
  <c r="L789" i="7" s="1"/>
  <c r="L790" i="7" s="1"/>
  <c r="L791" i="7" s="1"/>
  <c r="L792" i="7" s="1"/>
  <c r="L793" i="7" s="1"/>
  <c r="L794" i="7" s="1"/>
  <c r="L795" i="7" s="1"/>
  <c r="L796" i="7" s="1"/>
  <c r="L797" i="7" s="1"/>
  <c r="L798" i="7" s="1"/>
  <c r="L799" i="7" s="1"/>
  <c r="L800" i="7" s="1"/>
  <c r="L801" i="7" s="1"/>
  <c r="L802" i="7" s="1"/>
  <c r="L803" i="7" s="1"/>
  <c r="L804" i="7" s="1"/>
  <c r="L805" i="7" s="1"/>
  <c r="L806" i="7" s="1"/>
  <c r="L807" i="7" s="1"/>
  <c r="L808" i="7" s="1"/>
  <c r="L809" i="7" s="1"/>
  <c r="L810" i="7" s="1"/>
  <c r="L811" i="7" s="1"/>
  <c r="L812" i="7" s="1"/>
  <c r="L813" i="7" s="1"/>
  <c r="L814" i="7" s="1"/>
  <c r="L815" i="7" s="1"/>
  <c r="L816" i="7" s="1"/>
  <c r="L817" i="7" s="1"/>
  <c r="L818" i="7" s="1"/>
  <c r="L819" i="7" s="1"/>
  <c r="L820" i="7" s="1"/>
  <c r="L821" i="7" s="1"/>
  <c r="L822" i="7" s="1"/>
  <c r="L823" i="7" s="1"/>
  <c r="L824" i="7" s="1"/>
  <c r="L825" i="7" s="1"/>
  <c r="L826" i="7" s="1"/>
  <c r="L827" i="7" s="1"/>
  <c r="L828" i="7" s="1"/>
  <c r="L829" i="7" s="1"/>
  <c r="L830" i="7" s="1"/>
  <c r="L831" i="7" s="1"/>
  <c r="L832" i="7" s="1"/>
  <c r="L833" i="7" s="1"/>
  <c r="L834" i="7" s="1"/>
  <c r="L835" i="7" s="1"/>
  <c r="L836" i="7" s="1"/>
  <c r="L837" i="7" s="1"/>
  <c r="L838" i="7" s="1"/>
  <c r="L839" i="7" s="1"/>
  <c r="L840" i="7" s="1"/>
  <c r="L841" i="7" s="1"/>
  <c r="L842" i="7" s="1"/>
  <c r="L843" i="7" s="1"/>
  <c r="L844" i="7" s="1"/>
  <c r="L845" i="7" s="1"/>
  <c r="L846" i="7" s="1"/>
  <c r="L847" i="7" s="1"/>
  <c r="L848" i="7" s="1"/>
  <c r="L849" i="7" s="1"/>
  <c r="L850" i="7" s="1"/>
  <c r="L851" i="7" s="1"/>
  <c r="L852" i="7" s="1"/>
  <c r="L853" i="7" s="1"/>
  <c r="L854" i="7" s="1"/>
  <c r="L855" i="7" s="1"/>
  <c r="L856" i="7" s="1"/>
  <c r="L857" i="7" s="1"/>
  <c r="L858" i="7" s="1"/>
  <c r="L859" i="7" s="1"/>
  <c r="L860" i="7" s="1"/>
  <c r="L861" i="7" s="1"/>
  <c r="L862" i="7" s="1"/>
  <c r="L863" i="7" s="1"/>
  <c r="L864" i="7" s="1"/>
  <c r="L865" i="7" s="1"/>
  <c r="L866" i="7" s="1"/>
  <c r="L867" i="7" s="1"/>
  <c r="L868" i="7" s="1"/>
  <c r="L869" i="7" s="1"/>
  <c r="L870" i="7" s="1"/>
  <c r="L871" i="7" s="1"/>
  <c r="L872" i="7" s="1"/>
  <c r="L873" i="7" s="1"/>
  <c r="L874" i="7" s="1"/>
  <c r="L875" i="7" s="1"/>
  <c r="L876" i="7" s="1"/>
  <c r="L877" i="7" s="1"/>
  <c r="L878" i="7" s="1"/>
  <c r="L879" i="7" s="1"/>
  <c r="L880" i="7" s="1"/>
  <c r="L881" i="7" s="1"/>
  <c r="L882" i="7" s="1"/>
  <c r="L883" i="7" s="1"/>
  <c r="L884" i="7" s="1"/>
  <c r="L885" i="7" s="1"/>
  <c r="L886" i="7" s="1"/>
  <c r="L887" i="7" s="1"/>
  <c r="L888" i="7" s="1"/>
  <c r="L889" i="7" s="1"/>
  <c r="L890" i="7" s="1"/>
  <c r="L891" i="7" s="1"/>
  <c r="L892" i="7" s="1"/>
  <c r="L893" i="7" s="1"/>
  <c r="L894" i="7" s="1"/>
  <c r="L895" i="7" s="1"/>
  <c r="L896" i="7" s="1"/>
  <c r="L897" i="7" s="1"/>
  <c r="L898" i="7" s="1"/>
  <c r="L899" i="7" s="1"/>
  <c r="L900" i="7" s="1"/>
  <c r="L901" i="7" s="1"/>
  <c r="L902" i="7" s="1"/>
  <c r="L903" i="7" s="1"/>
  <c r="L904" i="7" s="1"/>
  <c r="L905" i="7" s="1"/>
  <c r="L906" i="7" s="1"/>
  <c r="L907" i="7" s="1"/>
  <c r="L908" i="7" s="1"/>
  <c r="L909" i="7" s="1"/>
  <c r="L910" i="7" s="1"/>
  <c r="L911" i="7" s="1"/>
  <c r="L912" i="7" s="1"/>
  <c r="L913" i="7" s="1"/>
  <c r="L914" i="7" s="1"/>
  <c r="L915" i="7" s="1"/>
  <c r="L916" i="7" s="1"/>
  <c r="L917" i="7" s="1"/>
  <c r="L918" i="7" s="1"/>
  <c r="L919" i="7" s="1"/>
  <c r="L920" i="7" s="1"/>
  <c r="L921" i="7" s="1"/>
  <c r="L922" i="7" s="1"/>
  <c r="L923" i="7" s="1"/>
  <c r="L924" i="7" s="1"/>
  <c r="L925" i="7" s="1"/>
  <c r="L926" i="7" s="1"/>
  <c r="L927" i="7" s="1"/>
  <c r="L928" i="7" s="1"/>
  <c r="L929" i="7" s="1"/>
  <c r="L930" i="7" s="1"/>
  <c r="L931" i="7" s="1"/>
  <c r="L932" i="7" s="1"/>
  <c r="L933" i="7" s="1"/>
  <c r="L934" i="7" s="1"/>
  <c r="L935" i="7" s="1"/>
  <c r="L936" i="7" s="1"/>
  <c r="L937" i="7" s="1"/>
  <c r="L938" i="7" s="1"/>
  <c r="L939" i="7" s="1"/>
  <c r="L940" i="7" s="1"/>
  <c r="L941" i="7" s="1"/>
  <c r="L942" i="7" s="1"/>
  <c r="L943" i="7" s="1"/>
  <c r="L944" i="7" s="1"/>
  <c r="L945" i="7" s="1"/>
  <c r="L946" i="7" s="1"/>
  <c r="L947" i="7" s="1"/>
  <c r="L948" i="7" s="1"/>
  <c r="L949" i="7" s="1"/>
  <c r="L950" i="7" s="1"/>
  <c r="L951" i="7" s="1"/>
  <c r="L952" i="7" s="1"/>
  <c r="L953" i="7" s="1"/>
  <c r="L954" i="7" s="1"/>
  <c r="L955" i="7" s="1"/>
  <c r="L956" i="7" s="1"/>
  <c r="L957" i="7" s="1"/>
  <c r="L958" i="7" s="1"/>
  <c r="L959" i="7" s="1"/>
  <c r="L960" i="7" s="1"/>
  <c r="L961" i="7" s="1"/>
  <c r="L962" i="7" s="1"/>
  <c r="L963" i="7" s="1"/>
  <c r="L964" i="7" s="1"/>
  <c r="L965" i="7" s="1"/>
  <c r="L966" i="7" s="1"/>
  <c r="L967" i="7" s="1"/>
  <c r="L968" i="7" s="1"/>
  <c r="L969" i="7" s="1"/>
  <c r="L970" i="7" s="1"/>
  <c r="L971" i="7" s="1"/>
  <c r="L972" i="7" s="1"/>
  <c r="L973" i="7" s="1"/>
  <c r="L974" i="7" s="1"/>
  <c r="L975" i="7" s="1"/>
  <c r="L976" i="7" s="1"/>
  <c r="L977" i="7" s="1"/>
  <c r="L978" i="7" s="1"/>
  <c r="L979" i="7" s="1"/>
  <c r="L980" i="7" s="1"/>
  <c r="L981" i="7" s="1"/>
  <c r="L982" i="7" s="1"/>
  <c r="L983" i="7" s="1"/>
  <c r="L984" i="7" s="1"/>
  <c r="L985" i="7" s="1"/>
  <c r="L986" i="7" s="1"/>
  <c r="L987" i="7" s="1"/>
  <c r="L988" i="7" s="1"/>
  <c r="L989" i="7" s="1"/>
  <c r="L990" i="7" s="1"/>
  <c r="L991" i="7" s="1"/>
  <c r="L992" i="7" s="1"/>
  <c r="L993" i="7" s="1"/>
  <c r="L994" i="7" s="1"/>
  <c r="L995" i="7" s="1"/>
  <c r="L996" i="7" s="1"/>
  <c r="L997" i="7" s="1"/>
  <c r="L998" i="7" s="1"/>
  <c r="L999" i="7" s="1"/>
  <c r="L1000" i="7" s="1"/>
  <c r="L1001" i="7" s="1"/>
  <c r="L1002" i="7" s="1"/>
  <c r="L1003" i="7" s="1"/>
  <c r="L1004" i="7" s="1"/>
  <c r="L1005" i="7" s="1"/>
  <c r="L1006" i="7" s="1"/>
  <c r="L1007" i="7" s="1"/>
  <c r="L1008" i="7" s="1"/>
  <c r="L1009" i="7" s="1"/>
  <c r="L1010" i="7" s="1"/>
  <c r="L1011" i="7" s="1"/>
  <c r="L1012" i="7" s="1"/>
  <c r="L1013" i="7" s="1"/>
  <c r="L1014" i="7" s="1"/>
  <c r="L1015" i="7" s="1"/>
  <c r="L1016" i="7" s="1"/>
  <c r="L1017" i="7" s="1"/>
  <c r="L1018" i="7" s="1"/>
  <c r="L1019" i="7" s="1"/>
  <c r="L1020" i="7" s="1"/>
  <c r="L1021" i="7" s="1"/>
  <c r="L1022" i="7" s="1"/>
  <c r="L1023" i="7" s="1"/>
  <c r="L1024" i="7" s="1"/>
  <c r="L1025" i="7" s="1"/>
  <c r="L1026" i="7" s="1"/>
  <c r="L1027" i="7" s="1"/>
  <c r="L1028" i="7" s="1"/>
  <c r="L1029" i="7" s="1"/>
  <c r="L1030" i="7" s="1"/>
  <c r="L1031" i="7" s="1"/>
  <c r="L1032" i="7" s="1"/>
  <c r="L1033" i="7" s="1"/>
  <c r="L1034" i="7" s="1"/>
  <c r="L1035" i="7" s="1"/>
  <c r="L1036" i="7" s="1"/>
  <c r="L1037" i="7" s="1"/>
  <c r="L1038" i="7" s="1"/>
  <c r="L1039" i="7" s="1"/>
  <c r="L1040" i="7" s="1"/>
  <c r="L1041" i="7" s="1"/>
  <c r="L1042" i="7" s="1"/>
  <c r="L1043" i="7" s="1"/>
  <c r="L1044" i="7" s="1"/>
  <c r="L1045" i="7" s="1"/>
  <c r="L1046" i="7" s="1"/>
  <c r="L1047" i="7" s="1"/>
  <c r="L1048" i="7" s="1"/>
  <c r="L1049" i="7" s="1"/>
  <c r="L1050" i="7" s="1"/>
  <c r="L1051" i="7" s="1"/>
  <c r="L1052" i="7" s="1"/>
  <c r="L1053" i="7" s="1"/>
  <c r="L1054" i="7" s="1"/>
  <c r="L1055" i="7" s="1"/>
  <c r="L1056" i="7" s="1"/>
  <c r="L1057" i="7" s="1"/>
  <c r="L1058" i="7" s="1"/>
  <c r="L1059" i="7" s="1"/>
  <c r="L1060" i="7" s="1"/>
  <c r="L1061" i="7" s="1"/>
  <c r="L1062" i="7" s="1"/>
  <c r="L1063" i="7" s="1"/>
  <c r="L1064" i="7" s="1"/>
  <c r="L1065" i="7" s="1"/>
  <c r="L1066" i="7" s="1"/>
  <c r="L1067" i="7" s="1"/>
  <c r="L1068" i="7" s="1"/>
  <c r="L1069" i="7" s="1"/>
  <c r="L1070" i="7" s="1"/>
  <c r="L1071" i="7" s="1"/>
  <c r="L1072" i="7" s="1"/>
  <c r="L1073" i="7" s="1"/>
  <c r="L1074" i="7" s="1"/>
  <c r="L1075" i="7" s="1"/>
  <c r="L1076" i="7" s="1"/>
  <c r="L1077" i="7" s="1"/>
  <c r="L1078" i="7" s="1"/>
  <c r="L1079" i="7" s="1"/>
  <c r="L1080" i="7" s="1"/>
  <c r="L1081" i="7" s="1"/>
  <c r="L1082" i="7" s="1"/>
  <c r="L1083" i="7" s="1"/>
  <c r="L1084" i="7" s="1"/>
  <c r="L1085" i="7" s="1"/>
  <c r="L1086" i="7" s="1"/>
  <c r="L1087" i="7" s="1"/>
  <c r="L1088" i="7" s="1"/>
  <c r="L1089" i="7" s="1"/>
  <c r="L1090" i="7" s="1"/>
  <c r="L1091" i="7" s="1"/>
  <c r="L1092" i="7" s="1"/>
  <c r="L1093" i="7" s="1"/>
  <c r="L1094" i="7" s="1"/>
  <c r="L1095" i="7" s="1"/>
  <c r="L1096" i="7" s="1"/>
  <c r="L1097" i="7" s="1"/>
  <c r="L1098" i="7" s="1"/>
  <c r="L1099" i="7" s="1"/>
  <c r="L1100" i="7" s="1"/>
  <c r="L1101" i="7" s="1"/>
  <c r="L1102" i="7" s="1"/>
  <c r="L1103" i="7" s="1"/>
  <c r="L1104" i="7" s="1"/>
  <c r="L1105" i="7" s="1"/>
  <c r="L1106" i="7" s="1"/>
  <c r="L1107" i="7" s="1"/>
  <c r="L1108" i="7" s="1"/>
  <c r="L1109" i="7" s="1"/>
  <c r="L1110" i="7" s="1"/>
  <c r="L1111" i="7" s="1"/>
  <c r="L1112" i="7" s="1"/>
  <c r="L1113" i="7" s="1"/>
  <c r="L1114" i="7" s="1"/>
  <c r="L1115" i="7" s="1"/>
  <c r="L1116" i="7" s="1"/>
  <c r="L1117" i="7" s="1"/>
  <c r="L1118" i="7" s="1"/>
  <c r="L1119" i="7" s="1"/>
  <c r="L1120" i="7" s="1"/>
  <c r="L1121" i="7" s="1"/>
  <c r="L1122" i="7" s="1"/>
  <c r="L1123" i="7" s="1"/>
  <c r="L1124" i="7" s="1"/>
  <c r="L1125" i="7" s="1"/>
  <c r="L1126" i="7" s="1"/>
  <c r="L1127" i="7" s="1"/>
  <c r="L1128" i="7" s="1"/>
  <c r="L1129" i="7" s="1"/>
  <c r="L1130" i="7" s="1"/>
  <c r="L1131" i="7" s="1"/>
  <c r="L1132" i="7" s="1"/>
  <c r="L1133" i="7" s="1"/>
  <c r="L1134" i="7" s="1"/>
  <c r="L1135" i="7" s="1"/>
  <c r="L1136" i="7" s="1"/>
  <c r="L1137" i="7" s="1"/>
  <c r="L1138" i="7" s="1"/>
  <c r="L1139" i="7" s="1"/>
  <c r="L1140" i="7" s="1"/>
  <c r="L1141" i="7" s="1"/>
  <c r="L1142" i="7" s="1"/>
  <c r="L1143" i="7" s="1"/>
  <c r="L1144" i="7" s="1"/>
  <c r="L1145" i="7" s="1"/>
  <c r="L1146" i="7" s="1"/>
  <c r="L1147" i="7" s="1"/>
  <c r="L1148" i="7" s="1"/>
  <c r="L1149" i="7" s="1"/>
  <c r="L1150" i="7" s="1"/>
  <c r="L1151" i="7" s="1"/>
  <c r="L1152" i="7" s="1"/>
  <c r="L1153" i="7" s="1"/>
  <c r="L1154" i="7" s="1"/>
  <c r="L1155" i="7" s="1"/>
  <c r="L1156" i="7" s="1"/>
  <c r="L1157" i="7" s="1"/>
  <c r="L1158" i="7" s="1"/>
  <c r="L1159" i="7" s="1"/>
  <c r="L1160" i="7" s="1"/>
  <c r="L1161" i="7" s="1"/>
  <c r="L1162" i="7" s="1"/>
  <c r="L1163" i="7" s="1"/>
  <c r="L1164" i="7" s="1"/>
  <c r="L1165" i="7" s="1"/>
  <c r="L1166" i="7" s="1"/>
  <c r="L1167" i="7" s="1"/>
  <c r="L1168" i="7" s="1"/>
  <c r="L1169" i="7" s="1"/>
  <c r="L1170" i="7" s="1"/>
  <c r="L1171" i="7" s="1"/>
  <c r="L1172" i="7" s="1"/>
  <c r="L1173" i="7" s="1"/>
  <c r="L1174" i="7" s="1"/>
  <c r="L1175" i="7" s="1"/>
  <c r="L1176" i="7" s="1"/>
  <c r="L1177" i="7" s="1"/>
  <c r="L1178" i="7" s="1"/>
  <c r="L1179" i="7" s="1"/>
  <c r="L1180" i="7" s="1"/>
  <c r="L1181" i="7" s="1"/>
  <c r="L1182" i="7" s="1"/>
  <c r="L1183" i="7" s="1"/>
  <c r="L1184" i="7" s="1"/>
  <c r="L1185" i="7" s="1"/>
  <c r="L1186" i="7" s="1"/>
  <c r="L1187" i="7" s="1"/>
  <c r="L1188" i="7" s="1"/>
  <c r="L1189" i="7" s="1"/>
  <c r="L1190" i="7" s="1"/>
  <c r="L1191" i="7" s="1"/>
  <c r="L1192" i="7" s="1"/>
  <c r="L1193" i="7" s="1"/>
  <c r="L1194" i="7" s="1"/>
  <c r="L1195" i="7" s="1"/>
  <c r="L1196" i="7" s="1"/>
  <c r="L1197" i="7" s="1"/>
  <c r="L1198" i="7" s="1"/>
  <c r="L1199" i="7" s="1"/>
  <c r="L1200" i="7" s="1"/>
  <c r="L1201" i="7" s="1"/>
  <c r="L1202" i="7" s="1"/>
  <c r="L1203" i="7" s="1"/>
  <c r="L1204" i="7" s="1"/>
  <c r="L1205" i="7" s="1"/>
  <c r="L1206" i="7" s="1"/>
  <c r="L1207" i="7" s="1"/>
  <c r="L1208" i="7" s="1"/>
  <c r="L1209" i="7" s="1"/>
  <c r="L1210" i="7" s="1"/>
  <c r="L1211" i="7" s="1"/>
  <c r="L1212" i="7" s="1"/>
  <c r="L1213" i="7" s="1"/>
  <c r="L1214" i="7" s="1"/>
  <c r="L1215" i="7" s="1"/>
  <c r="L1216" i="7" s="1"/>
  <c r="L1217" i="7" s="1"/>
  <c r="L1218" i="7" s="1"/>
  <c r="L1219" i="7" s="1"/>
  <c r="L1220" i="7" s="1"/>
  <c r="L1221" i="7" s="1"/>
  <c r="L1222" i="7" s="1"/>
  <c r="L1223" i="7" s="1"/>
  <c r="L1224" i="7" s="1"/>
  <c r="L1225" i="7" s="1"/>
  <c r="L1226" i="7" s="1"/>
  <c r="L1227" i="7" s="1"/>
  <c r="L1228" i="7" s="1"/>
  <c r="L1229" i="7" s="1"/>
  <c r="L1230" i="7" s="1"/>
  <c r="L1231" i="7" s="1"/>
  <c r="L1232" i="7" s="1"/>
  <c r="L1233" i="7" s="1"/>
  <c r="L1234" i="7" s="1"/>
  <c r="L1235" i="7" s="1"/>
  <c r="L1236" i="7" s="1"/>
  <c r="L1237" i="7" s="1"/>
  <c r="L1238" i="7" s="1"/>
  <c r="L1239" i="7" s="1"/>
  <c r="L1240" i="7" s="1"/>
  <c r="L1241" i="7" s="1"/>
  <c r="L1242" i="7" s="1"/>
  <c r="L1243" i="7" s="1"/>
  <c r="L1244" i="7" s="1"/>
  <c r="L1245" i="7" s="1"/>
  <c r="L1246" i="7" s="1"/>
  <c r="L1247" i="7" s="1"/>
  <c r="L1248" i="7" s="1"/>
  <c r="L1249" i="7" s="1"/>
  <c r="L1250" i="7" s="1"/>
  <c r="L1251" i="7" s="1"/>
  <c r="L1252" i="7" s="1"/>
  <c r="L1253" i="7" s="1"/>
  <c r="L1254" i="7" s="1"/>
  <c r="L1255" i="7" s="1"/>
  <c r="L1256" i="7" s="1"/>
  <c r="L1257" i="7" s="1"/>
  <c r="L1258" i="7" s="1"/>
  <c r="L1259" i="7" s="1"/>
  <c r="L1260" i="7" s="1"/>
  <c r="L1261" i="7" s="1"/>
  <c r="L1262" i="7" s="1"/>
  <c r="L1263" i="7" s="1"/>
  <c r="L1264" i="7" s="1"/>
  <c r="L1265" i="7" s="1"/>
  <c r="L1266" i="7" s="1"/>
  <c r="L1267" i="7" s="1"/>
  <c r="L1268" i="7" s="1"/>
  <c r="L1269" i="7" s="1"/>
  <c r="L1270" i="7" s="1"/>
  <c r="L1271" i="7" s="1"/>
  <c r="L1272" i="7" s="1"/>
  <c r="L1273" i="7" s="1"/>
  <c r="L1274" i="7" s="1"/>
  <c r="L1275" i="7" s="1"/>
  <c r="L1276" i="7" s="1"/>
  <c r="L1277" i="7" s="1"/>
  <c r="L1278" i="7" s="1"/>
  <c r="L1279" i="7" s="1"/>
  <c r="L1280" i="7" s="1"/>
  <c r="L1281" i="7" s="1"/>
  <c r="L1282" i="7" s="1"/>
  <c r="L1283" i="7" s="1"/>
  <c r="L1284" i="7" s="1"/>
  <c r="L1285" i="7" s="1"/>
  <c r="L1286" i="7" s="1"/>
  <c r="L1287" i="7" s="1"/>
  <c r="L1288" i="7" s="1"/>
  <c r="L1289" i="7" s="1"/>
  <c r="L1290" i="7" s="1"/>
  <c r="L1291" i="7" s="1"/>
  <c r="L1292" i="7" s="1"/>
  <c r="L1293" i="7" s="1"/>
  <c r="L1294" i="7" s="1"/>
  <c r="L1295" i="7" s="1"/>
  <c r="L1296" i="7" s="1"/>
  <c r="L1297" i="7" s="1"/>
  <c r="L1298" i="7" s="1"/>
  <c r="L1299" i="7" s="1"/>
  <c r="L1300" i="7" s="1"/>
  <c r="L1301" i="7" s="1"/>
  <c r="L1302" i="7" s="1"/>
  <c r="L1303" i="7" s="1"/>
  <c r="L1304" i="7" s="1"/>
  <c r="L1305" i="7" s="1"/>
  <c r="L1306" i="7" s="1"/>
  <c r="L1307" i="7" s="1"/>
  <c r="L1308" i="7" s="1"/>
  <c r="L1309" i="7" s="1"/>
  <c r="L1310" i="7" s="1"/>
  <c r="L1311" i="7" s="1"/>
  <c r="L1312" i="7" s="1"/>
  <c r="L1313" i="7" s="1"/>
  <c r="L1314" i="7" s="1"/>
  <c r="L1315" i="7" s="1"/>
  <c r="L1316" i="7" s="1"/>
  <c r="L1317" i="7" s="1"/>
  <c r="L1318" i="7" s="1"/>
  <c r="L1319" i="7" s="1"/>
  <c r="L1320" i="7" s="1"/>
  <c r="L1321" i="7" s="1"/>
  <c r="L1322" i="7" s="1"/>
  <c r="L1323" i="7" s="1"/>
  <c r="L1324" i="7" s="1"/>
  <c r="L1325" i="7" s="1"/>
  <c r="L1326" i="7" s="1"/>
  <c r="L1327" i="7" s="1"/>
  <c r="L1328" i="7" s="1"/>
  <c r="L1329" i="7" s="1"/>
  <c r="L1330" i="7" s="1"/>
  <c r="L1331" i="7" s="1"/>
  <c r="L1332" i="7" s="1"/>
  <c r="L1333" i="7" s="1"/>
  <c r="L1334" i="7" s="1"/>
  <c r="L1335" i="7" s="1"/>
  <c r="L1336" i="7" s="1"/>
  <c r="L1337" i="7" s="1"/>
  <c r="L1338" i="7" s="1"/>
  <c r="L1339" i="7" s="1"/>
  <c r="L1340" i="7" s="1"/>
  <c r="L1341" i="7" s="1"/>
  <c r="L1342" i="7" s="1"/>
  <c r="L1343" i="7" s="1"/>
  <c r="L1344" i="7" s="1"/>
  <c r="L1345" i="7" s="1"/>
  <c r="L1346" i="7" s="1"/>
  <c r="L1347" i="7" s="1"/>
  <c r="L1348" i="7" s="1"/>
  <c r="L1349" i="7" s="1"/>
  <c r="L1350" i="7" s="1"/>
  <c r="L1351" i="7" s="1"/>
  <c r="L1352" i="7" s="1"/>
  <c r="L1353" i="7" s="1"/>
  <c r="L1354" i="7" s="1"/>
  <c r="L1355" i="7" s="1"/>
  <c r="L1356" i="7" s="1"/>
  <c r="L1357" i="7" s="1"/>
  <c r="L1358" i="7" s="1"/>
  <c r="L1359" i="7" s="1"/>
  <c r="L1360" i="7" s="1"/>
  <c r="L1361" i="7" s="1"/>
  <c r="L1362" i="7" s="1"/>
  <c r="L1363" i="7" s="1"/>
  <c r="L1364" i="7" s="1"/>
  <c r="L1365" i="7" s="1"/>
  <c r="L1366" i="7" s="1"/>
  <c r="L1367" i="7" s="1"/>
  <c r="L1368" i="7" s="1"/>
  <c r="L1369" i="7" s="1"/>
  <c r="L1370" i="7" s="1"/>
  <c r="L1371" i="7" s="1"/>
  <c r="L1372" i="7" s="1"/>
  <c r="L1373" i="7" s="1"/>
  <c r="L1374" i="7" s="1"/>
  <c r="L1375" i="7" s="1"/>
  <c r="L1376" i="7" s="1"/>
  <c r="L1377" i="7" s="1"/>
  <c r="L1378" i="7" s="1"/>
  <c r="L1379" i="7" s="1"/>
  <c r="L1380" i="7" s="1"/>
  <c r="L1381" i="7" s="1"/>
  <c r="L1382" i="7" s="1"/>
  <c r="L1383" i="7" s="1"/>
  <c r="L1384" i="7" s="1"/>
  <c r="L1385" i="7" s="1"/>
  <c r="L1386" i="7" s="1"/>
  <c r="L1387" i="7" s="1"/>
  <c r="L1388" i="7" s="1"/>
  <c r="L1389" i="7" s="1"/>
  <c r="L1390" i="7" s="1"/>
  <c r="L1391" i="7" s="1"/>
  <c r="L1392" i="7" s="1"/>
  <c r="L1393" i="7" s="1"/>
  <c r="L1394" i="7" s="1"/>
  <c r="L1395" i="7" s="1"/>
  <c r="L1396" i="7" s="1"/>
  <c r="L1397" i="7" s="1"/>
  <c r="L1398" i="7" s="1"/>
  <c r="L1399" i="7" s="1"/>
  <c r="L1400" i="7" s="1"/>
  <c r="L1401" i="7" s="1"/>
  <c r="L1402" i="7" s="1"/>
  <c r="L1403" i="7" s="1"/>
  <c r="L1404" i="7" s="1"/>
  <c r="L1405" i="7" s="1"/>
  <c r="L1406" i="7" s="1"/>
  <c r="L1407" i="7" s="1"/>
  <c r="L1408" i="7" s="1"/>
  <c r="L1409" i="7" s="1"/>
  <c r="L1410" i="7" s="1"/>
  <c r="L1411" i="7" s="1"/>
  <c r="L1412" i="7" s="1"/>
  <c r="L1413" i="7" s="1"/>
  <c r="L1414" i="7" s="1"/>
  <c r="L1415" i="7" s="1"/>
  <c r="L1416" i="7" s="1"/>
  <c r="L1417" i="7" s="1"/>
  <c r="L1418" i="7" s="1"/>
  <c r="L1419" i="7" s="1"/>
  <c r="L1420" i="7" s="1"/>
  <c r="L1421" i="7" s="1"/>
  <c r="L1422" i="7" s="1"/>
  <c r="L1423" i="7" s="1"/>
  <c r="L1424" i="7" s="1"/>
  <c r="L1425" i="7" s="1"/>
  <c r="L1426" i="7" s="1"/>
  <c r="L1427" i="7" s="1"/>
  <c r="L1428" i="7" s="1"/>
  <c r="L1429" i="7" s="1"/>
  <c r="L1430" i="7" s="1"/>
  <c r="L1431" i="7" s="1"/>
  <c r="L1432" i="7" s="1"/>
  <c r="L1433" i="7" s="1"/>
  <c r="L1434" i="7" s="1"/>
  <c r="L1435" i="7" s="1"/>
  <c r="L1436" i="7" s="1"/>
  <c r="L1437" i="7" s="1"/>
  <c r="L1438" i="7" s="1"/>
  <c r="L1439" i="7" s="1"/>
  <c r="L1440" i="7" s="1"/>
  <c r="L1441" i="7" s="1"/>
  <c r="L1442" i="7" s="1"/>
  <c r="L1443" i="7" s="1"/>
  <c r="L1444" i="7" s="1"/>
  <c r="L1445" i="7" s="1"/>
  <c r="L1446" i="7" s="1"/>
  <c r="L1447" i="7" s="1"/>
  <c r="L1448" i="7" s="1"/>
  <c r="L1449" i="7" s="1"/>
  <c r="L1450" i="7" s="1"/>
  <c r="L1451" i="7" s="1"/>
  <c r="L1452" i="7" s="1"/>
  <c r="L1453" i="7" s="1"/>
  <c r="L1454" i="7" s="1"/>
  <c r="L1455" i="7" s="1"/>
  <c r="L1456" i="7" s="1"/>
  <c r="L1457" i="7" s="1"/>
  <c r="L1458" i="7" s="1"/>
  <c r="L1459" i="7" s="1"/>
  <c r="L1460" i="7" s="1"/>
  <c r="L1461" i="7" s="1"/>
  <c r="L1462" i="7" s="1"/>
  <c r="L1463" i="7" s="1"/>
  <c r="L1464" i="7" s="1"/>
  <c r="L1465" i="7" s="1"/>
  <c r="L1466" i="7" s="1"/>
  <c r="L1467" i="7" s="1"/>
  <c r="L1468" i="7" s="1"/>
  <c r="L1469" i="7" s="1"/>
  <c r="L1470" i="7" s="1"/>
  <c r="L1471" i="7" s="1"/>
  <c r="L1472" i="7" s="1"/>
  <c r="L1473" i="7" s="1"/>
  <c r="L1474" i="7" s="1"/>
  <c r="L1475" i="7" s="1"/>
  <c r="L1476" i="7" s="1"/>
  <c r="L1477" i="7" s="1"/>
  <c r="L1478" i="7" s="1"/>
  <c r="L1479" i="7" s="1"/>
  <c r="L1480" i="7" s="1"/>
  <c r="L1481" i="7" s="1"/>
  <c r="L1482" i="7" s="1"/>
  <c r="L1483" i="7" s="1"/>
  <c r="L1484" i="7" s="1"/>
  <c r="L1485" i="7" s="1"/>
  <c r="L1486" i="7" s="1"/>
  <c r="L1487" i="7" s="1"/>
  <c r="L1488" i="7" s="1"/>
  <c r="L1489" i="7" s="1"/>
  <c r="L1490" i="7" s="1"/>
  <c r="L1491" i="7" s="1"/>
  <c r="L1492" i="7" s="1"/>
  <c r="L1493" i="7" s="1"/>
  <c r="L1494" i="7" s="1"/>
  <c r="L1495" i="7" s="1"/>
  <c r="L1496" i="7" s="1"/>
  <c r="L1497" i="7" s="1"/>
  <c r="L1498" i="7" s="1"/>
  <c r="L1499" i="7" s="1"/>
  <c r="L1500" i="7" s="1"/>
  <c r="L1501" i="7" s="1"/>
  <c r="L1502" i="7" s="1"/>
  <c r="L1503" i="7" s="1"/>
  <c r="L1504" i="7" s="1"/>
  <c r="L1505" i="7" s="1"/>
  <c r="L1506" i="7" s="1"/>
  <c r="L1507" i="7" s="1"/>
  <c r="L1508" i="7" s="1"/>
  <c r="L1509" i="7" s="1"/>
  <c r="L1510" i="7" s="1"/>
  <c r="L1511" i="7" s="1"/>
  <c r="L1512" i="7" s="1"/>
  <c r="L1513" i="7" s="1"/>
  <c r="L1514" i="7" s="1"/>
  <c r="L1515" i="7" s="1"/>
  <c r="L1516" i="7" s="1"/>
  <c r="L1517" i="7" s="1"/>
  <c r="L1518" i="7" s="1"/>
  <c r="L1519" i="7" s="1"/>
  <c r="L1520" i="7" s="1"/>
  <c r="L1521" i="7" s="1"/>
  <c r="L1522" i="7" s="1"/>
  <c r="L1523" i="7" s="1"/>
  <c r="L1524" i="7" s="1"/>
  <c r="L1525" i="7" s="1"/>
  <c r="L1526" i="7" s="1"/>
  <c r="L1527" i="7" s="1"/>
  <c r="L1528" i="7" s="1"/>
  <c r="L1529" i="7" s="1"/>
  <c r="L1530" i="7" s="1"/>
  <c r="L1531" i="7" s="1"/>
  <c r="L1532" i="7" s="1"/>
  <c r="L1533" i="7" s="1"/>
  <c r="L1534" i="7" s="1"/>
  <c r="L1535" i="7" s="1"/>
  <c r="L1536" i="7" s="1"/>
  <c r="L1537" i="7" s="1"/>
  <c r="L1538" i="7" s="1"/>
  <c r="L1539" i="7" s="1"/>
  <c r="L1540" i="7" s="1"/>
  <c r="L1541" i="7" s="1"/>
  <c r="L1542" i="7" s="1"/>
  <c r="L1543" i="7" s="1"/>
  <c r="L1544" i="7" s="1"/>
  <c r="L1545" i="7" s="1"/>
  <c r="L1546" i="7" s="1"/>
  <c r="L1547" i="7" s="1"/>
  <c r="L1548" i="7" s="1"/>
  <c r="L1549" i="7" s="1"/>
  <c r="L1550" i="7" s="1"/>
  <c r="L1551" i="7" s="1"/>
  <c r="L1552" i="7" s="1"/>
  <c r="L1553" i="7" s="1"/>
  <c r="L1554" i="7" s="1"/>
  <c r="L1555" i="7" s="1"/>
  <c r="L1556" i="7" s="1"/>
  <c r="L1557" i="7" s="1"/>
  <c r="L1558" i="7" s="1"/>
  <c r="L1559" i="7" s="1"/>
  <c r="L1560" i="7" s="1"/>
  <c r="L1561" i="7" s="1"/>
  <c r="L1562" i="7" s="1"/>
  <c r="L1563" i="7" s="1"/>
  <c r="L1564" i="7" s="1"/>
  <c r="L1565" i="7" s="1"/>
  <c r="L1566" i="7" s="1"/>
  <c r="L1567" i="7" s="1"/>
  <c r="L1568" i="7" s="1"/>
  <c r="L1569" i="7" s="1"/>
  <c r="L1570" i="7" s="1"/>
  <c r="L1571" i="7" s="1"/>
  <c r="L1572" i="7" s="1"/>
  <c r="L1573" i="7" s="1"/>
  <c r="L1574" i="7" s="1"/>
  <c r="L1575" i="7" s="1"/>
  <c r="L1576" i="7" s="1"/>
  <c r="L1577" i="7" s="1"/>
  <c r="L1578" i="7" s="1"/>
  <c r="L1579" i="7" s="1"/>
  <c r="L1580" i="7" s="1"/>
  <c r="L1581" i="7" s="1"/>
  <c r="L1582" i="7" s="1"/>
  <c r="L1583" i="7" s="1"/>
  <c r="L1584" i="7" s="1"/>
  <c r="L1585" i="7" s="1"/>
  <c r="L1586" i="7" s="1"/>
  <c r="L1587" i="7" s="1"/>
  <c r="L1588" i="7" s="1"/>
  <c r="L1589" i="7" s="1"/>
  <c r="L1590" i="7" s="1"/>
  <c r="L1591" i="7" s="1"/>
  <c r="L1592" i="7" s="1"/>
  <c r="L1593" i="7" s="1"/>
  <c r="L1594" i="7" s="1"/>
  <c r="L1595" i="7" s="1"/>
  <c r="L1596" i="7" s="1"/>
  <c r="L1597" i="7" s="1"/>
  <c r="L1598" i="7" s="1"/>
  <c r="L1599" i="7" s="1"/>
  <c r="L1600" i="7" s="1"/>
  <c r="L1601" i="7" s="1"/>
  <c r="L1602" i="7" s="1"/>
  <c r="L1603" i="7" s="1"/>
  <c r="L1604" i="7" s="1"/>
  <c r="L1605" i="7" s="1"/>
  <c r="L1606" i="7" s="1"/>
  <c r="L1607" i="7" s="1"/>
  <c r="L1608" i="7" s="1"/>
  <c r="L1609" i="7" s="1"/>
  <c r="L1610" i="7" s="1"/>
  <c r="L1611" i="7" s="1"/>
  <c r="L1612" i="7" s="1"/>
  <c r="L1613" i="7" s="1"/>
  <c r="L1614" i="7" s="1"/>
  <c r="L1615" i="7" s="1"/>
  <c r="L1616" i="7" s="1"/>
  <c r="L1617" i="7" s="1"/>
  <c r="L1618" i="7" s="1"/>
  <c r="L1619" i="7" s="1"/>
  <c r="L1620" i="7" s="1"/>
  <c r="L1621" i="7" s="1"/>
  <c r="L1622" i="7" s="1"/>
  <c r="L1623" i="7" s="1"/>
  <c r="L1624" i="7" s="1"/>
  <c r="L1625" i="7" s="1"/>
  <c r="L1626" i="7" s="1"/>
  <c r="L1627" i="7" s="1"/>
  <c r="L1628" i="7" s="1"/>
  <c r="L1629" i="7" s="1"/>
  <c r="L1630" i="7" s="1"/>
  <c r="L1631" i="7" s="1"/>
  <c r="L1632" i="7" s="1"/>
  <c r="L1633" i="7" s="1"/>
  <c r="L1634" i="7" s="1"/>
  <c r="L1635" i="7" s="1"/>
  <c r="L1636" i="7" s="1"/>
  <c r="L1637" i="7" s="1"/>
  <c r="L1638" i="7" s="1"/>
  <c r="L1639" i="7" s="1"/>
  <c r="L1640" i="7" s="1"/>
  <c r="L1641" i="7" s="1"/>
  <c r="L1642" i="7" s="1"/>
  <c r="L1643" i="7" s="1"/>
  <c r="L1644" i="7" s="1"/>
  <c r="L1645" i="7" s="1"/>
  <c r="L1646" i="7" s="1"/>
  <c r="L1647" i="7" s="1"/>
  <c r="L1648" i="7" s="1"/>
  <c r="L1649" i="7" s="1"/>
  <c r="L1650" i="7" s="1"/>
  <c r="L1651" i="7" s="1"/>
  <c r="L1652" i="7" s="1"/>
  <c r="L1653" i="7" s="1"/>
  <c r="L1654" i="7" s="1"/>
  <c r="L1655" i="7" s="1"/>
  <c r="L1656" i="7" s="1"/>
  <c r="L1657" i="7" s="1"/>
  <c r="L1658" i="7" s="1"/>
  <c r="L1659" i="7" s="1"/>
  <c r="L1660" i="7" s="1"/>
  <c r="L1661" i="7" s="1"/>
  <c r="L1662" i="7" s="1"/>
  <c r="L1663" i="7" s="1"/>
  <c r="L1664" i="7" s="1"/>
  <c r="L1665" i="7" s="1"/>
  <c r="L1666" i="7" s="1"/>
  <c r="L1667" i="7" s="1"/>
  <c r="L1668" i="7" s="1"/>
  <c r="L1669" i="7" s="1"/>
  <c r="L1670" i="7" s="1"/>
  <c r="L1671" i="7" s="1"/>
  <c r="L1672" i="7" s="1"/>
  <c r="L1673" i="7" s="1"/>
  <c r="L1674" i="7" s="1"/>
  <c r="L1675" i="7" s="1"/>
  <c r="L1676" i="7" s="1"/>
  <c r="L1677" i="7" s="1"/>
  <c r="L1678" i="7" s="1"/>
  <c r="L1679" i="7" s="1"/>
  <c r="L1680" i="7" s="1"/>
  <c r="L1681" i="7" s="1"/>
  <c r="L1682" i="7" s="1"/>
  <c r="L1683" i="7" s="1"/>
  <c r="L1684" i="7" s="1"/>
  <c r="L1685" i="7" s="1"/>
  <c r="L1686" i="7" s="1"/>
  <c r="L1687" i="7" s="1"/>
  <c r="L1688" i="7" s="1"/>
  <c r="L1689" i="7" s="1"/>
  <c r="L1690" i="7" s="1"/>
  <c r="L1691" i="7" s="1"/>
  <c r="L1692" i="7" s="1"/>
  <c r="L1693" i="7" s="1"/>
  <c r="L1694" i="7" s="1"/>
  <c r="L1695" i="7" s="1"/>
  <c r="L1696" i="7" s="1"/>
  <c r="L1697" i="7" s="1"/>
  <c r="L1698" i="7" s="1"/>
  <c r="L1699" i="7" s="1"/>
  <c r="L1700" i="7" s="1"/>
  <c r="L1701" i="7" s="1"/>
  <c r="L1702" i="7" s="1"/>
  <c r="L1703" i="7" s="1"/>
  <c r="L1704" i="7" s="1"/>
  <c r="L1705" i="7" s="1"/>
  <c r="L1706" i="7" s="1"/>
  <c r="L1707" i="7" s="1"/>
  <c r="L1708" i="7" s="1"/>
  <c r="L1709" i="7" s="1"/>
  <c r="L1710" i="7" s="1"/>
  <c r="L1711" i="7" s="1"/>
  <c r="L1712" i="7" s="1"/>
  <c r="L1713" i="7" s="1"/>
  <c r="L1714" i="7" s="1"/>
  <c r="L1715" i="7" s="1"/>
  <c r="L1716" i="7" s="1"/>
  <c r="L1717" i="7" s="1"/>
  <c r="L1718" i="7" s="1"/>
  <c r="L1719" i="7" s="1"/>
  <c r="L1720" i="7" s="1"/>
  <c r="L1721" i="7" s="1"/>
  <c r="L1722" i="7" s="1"/>
  <c r="L1723" i="7" s="1"/>
  <c r="L1724" i="7" s="1"/>
  <c r="L1725" i="7" s="1"/>
  <c r="L1726" i="7" s="1"/>
  <c r="L1727" i="7" s="1"/>
  <c r="L1728" i="7" s="1"/>
  <c r="L1729" i="7" s="1"/>
  <c r="L1730" i="7" s="1"/>
  <c r="L1731" i="7" s="1"/>
  <c r="L1732" i="7" s="1"/>
  <c r="L1733" i="7" s="1"/>
  <c r="L1734" i="7" s="1"/>
  <c r="L1735" i="7" s="1"/>
  <c r="L1736" i="7" s="1"/>
  <c r="L1737" i="7" s="1"/>
  <c r="L1738" i="7" s="1"/>
  <c r="L1739" i="7" s="1"/>
  <c r="L1740" i="7" s="1"/>
  <c r="L1741" i="7" s="1"/>
  <c r="L1742" i="7" s="1"/>
  <c r="L1743" i="7" s="1"/>
  <c r="L1744" i="7" s="1"/>
  <c r="L1745" i="7" s="1"/>
  <c r="L1746" i="7" s="1"/>
  <c r="L1747" i="7" s="1"/>
  <c r="L1748" i="7" s="1"/>
  <c r="L1749" i="7" s="1"/>
  <c r="L1750" i="7" s="1"/>
  <c r="L1751" i="7" s="1"/>
  <c r="L1752" i="7" s="1"/>
  <c r="L1753" i="7" s="1"/>
  <c r="L1754" i="7" s="1"/>
  <c r="L1755" i="7" s="1"/>
  <c r="L1756" i="7" s="1"/>
  <c r="L1757" i="7" s="1"/>
  <c r="L1758" i="7" s="1"/>
  <c r="L1759" i="7" s="1"/>
  <c r="L1760" i="7" s="1"/>
  <c r="L1761" i="7" s="1"/>
  <c r="L1762" i="7" s="1"/>
  <c r="L1763" i="7" s="1"/>
  <c r="L1764" i="7" s="1"/>
  <c r="L1765" i="7" s="1"/>
  <c r="L1766" i="7" s="1"/>
  <c r="L1767" i="7" s="1"/>
  <c r="L1768" i="7" s="1"/>
  <c r="L1769" i="7" s="1"/>
  <c r="L1770" i="7" s="1"/>
  <c r="L1771" i="7" s="1"/>
  <c r="L1772" i="7" s="1"/>
  <c r="L1773" i="7" s="1"/>
  <c r="L1774" i="7" s="1"/>
  <c r="L1775" i="7" s="1"/>
  <c r="L1776" i="7" s="1"/>
  <c r="L1777" i="7" s="1"/>
  <c r="L1778" i="7" s="1"/>
  <c r="L1779" i="7" s="1"/>
  <c r="L1780" i="7" s="1"/>
  <c r="L1781" i="7" s="1"/>
  <c r="L1782" i="7" s="1"/>
  <c r="L1783" i="7" s="1"/>
  <c r="L1784" i="7" s="1"/>
  <c r="L1785" i="7" s="1"/>
  <c r="L1786" i="7" s="1"/>
  <c r="L1787" i="7" s="1"/>
  <c r="L1788" i="7" s="1"/>
  <c r="L1789" i="7" s="1"/>
  <c r="L1790" i="7" s="1"/>
  <c r="L1791" i="7" s="1"/>
  <c r="L1792" i="7" s="1"/>
  <c r="L1793" i="7" s="1"/>
  <c r="L1794" i="7" s="1"/>
  <c r="L1795" i="7" s="1"/>
  <c r="L1796" i="7" s="1"/>
  <c r="L1797" i="7" s="1"/>
  <c r="L1798" i="7" s="1"/>
  <c r="L1799" i="7" s="1"/>
  <c r="L1800" i="7" s="1"/>
  <c r="L1801" i="7" s="1"/>
  <c r="L1802" i="7" s="1"/>
  <c r="L1803" i="7" s="1"/>
  <c r="L1804" i="7" s="1"/>
  <c r="L1805" i="7" s="1"/>
  <c r="L1806" i="7" s="1"/>
  <c r="L1807" i="7" s="1"/>
  <c r="L1808" i="7" s="1"/>
  <c r="L1809" i="7" s="1"/>
  <c r="L1810" i="7" s="1"/>
  <c r="L1811" i="7" s="1"/>
  <c r="L1812" i="7" s="1"/>
  <c r="L1813" i="7" s="1"/>
  <c r="L1814" i="7" s="1"/>
  <c r="L1815" i="7" s="1"/>
  <c r="L1816" i="7" s="1"/>
  <c r="L1817" i="7" s="1"/>
  <c r="L1818" i="7" s="1"/>
  <c r="L1819" i="7" s="1"/>
  <c r="L1820" i="7" s="1"/>
  <c r="L1821" i="7" s="1"/>
  <c r="L1822" i="7" s="1"/>
  <c r="L1823" i="7" s="1"/>
  <c r="L1824" i="7" s="1"/>
  <c r="L1825" i="7" s="1"/>
  <c r="L1826" i="7" s="1"/>
  <c r="L1827" i="7" s="1"/>
  <c r="L1828" i="7" s="1"/>
  <c r="L1829" i="7" s="1"/>
  <c r="L1830" i="7" s="1"/>
  <c r="L1831" i="7" s="1"/>
  <c r="L1832" i="7" s="1"/>
  <c r="L1833" i="7" s="1"/>
  <c r="L1834" i="7" s="1"/>
  <c r="L1835" i="7" s="1"/>
  <c r="L1836" i="7" s="1"/>
  <c r="L1837" i="7" s="1"/>
  <c r="L1838" i="7" s="1"/>
  <c r="L1839" i="7" s="1"/>
  <c r="L1840" i="7" s="1"/>
  <c r="L1841" i="7" s="1"/>
  <c r="L1842" i="7" s="1"/>
  <c r="L1843" i="7" s="1"/>
  <c r="L1844" i="7" s="1"/>
  <c r="L1845" i="7" s="1"/>
  <c r="L1846" i="7" s="1"/>
  <c r="L1847" i="7" s="1"/>
  <c r="L1848" i="7" s="1"/>
  <c r="L1849" i="7" s="1"/>
  <c r="L1850" i="7" s="1"/>
  <c r="L1851" i="7" s="1"/>
  <c r="L1852" i="7" s="1"/>
  <c r="L1853" i="7" s="1"/>
  <c r="L1854" i="7" s="1"/>
  <c r="L1855" i="7" s="1"/>
  <c r="L1856" i="7" s="1"/>
  <c r="L1857" i="7" s="1"/>
  <c r="L1858" i="7" s="1"/>
  <c r="L1859" i="7" s="1"/>
  <c r="L1860" i="7" s="1"/>
  <c r="L1861" i="7" s="1"/>
  <c r="L1862" i="7" s="1"/>
  <c r="L1863" i="7" s="1"/>
  <c r="L1864" i="7" s="1"/>
  <c r="L1865" i="7" s="1"/>
  <c r="L1866" i="7" s="1"/>
  <c r="L1867" i="7" s="1"/>
  <c r="L1868" i="7" s="1"/>
  <c r="L1869" i="7" s="1"/>
  <c r="L1870" i="7" s="1"/>
  <c r="L1871" i="7" s="1"/>
  <c r="L1872" i="7" s="1"/>
  <c r="L1873" i="7" s="1"/>
  <c r="L1874" i="7" s="1"/>
  <c r="L1875" i="7" s="1"/>
  <c r="L1876" i="7" s="1"/>
  <c r="L1877" i="7" s="1"/>
  <c r="L1878" i="7" s="1"/>
  <c r="L1879" i="7" s="1"/>
  <c r="L1880" i="7" s="1"/>
  <c r="L1881" i="7" s="1"/>
  <c r="L1882" i="7" s="1"/>
  <c r="L1883" i="7" s="1"/>
  <c r="L1884" i="7" s="1"/>
  <c r="L1885" i="7" s="1"/>
  <c r="L1886" i="7" s="1"/>
  <c r="L1887" i="7" s="1"/>
  <c r="L1888" i="7" s="1"/>
  <c r="L1889" i="7" s="1"/>
  <c r="L1890" i="7" s="1"/>
  <c r="L1891" i="7" s="1"/>
  <c r="L1892" i="7" s="1"/>
  <c r="L1893" i="7" s="1"/>
  <c r="L1894" i="7" s="1"/>
  <c r="L1895" i="7" s="1"/>
  <c r="L1896" i="7" s="1"/>
  <c r="L1897" i="7" s="1"/>
  <c r="L1898" i="7" s="1"/>
  <c r="L1899" i="7" s="1"/>
  <c r="L1900" i="7" s="1"/>
  <c r="L1901" i="7" s="1"/>
  <c r="L1902" i="7" s="1"/>
  <c r="L1903" i="7" s="1"/>
  <c r="L1904" i="7" s="1"/>
  <c r="L1905" i="7" s="1"/>
  <c r="L1906" i="7" s="1"/>
  <c r="L1907" i="7" s="1"/>
  <c r="L1908" i="7" s="1"/>
  <c r="L1909" i="7" s="1"/>
  <c r="L1910" i="7" s="1"/>
  <c r="L1911" i="7" s="1"/>
  <c r="L1912" i="7" s="1"/>
  <c r="L1913" i="7" s="1"/>
  <c r="L1914" i="7" s="1"/>
  <c r="L1915" i="7" s="1"/>
  <c r="L1916" i="7" s="1"/>
  <c r="L1917" i="7" s="1"/>
  <c r="L1918" i="7" s="1"/>
  <c r="L1919" i="7" s="1"/>
  <c r="L1920" i="7" s="1"/>
  <c r="L1921" i="7" s="1"/>
  <c r="L1922" i="7" s="1"/>
  <c r="L1923" i="7" s="1"/>
  <c r="L1924" i="7" s="1"/>
  <c r="L1925" i="7" s="1"/>
  <c r="L1926" i="7" s="1"/>
  <c r="L1927" i="7" s="1"/>
  <c r="L1928" i="7" s="1"/>
  <c r="L1929" i="7" s="1"/>
  <c r="L1930" i="7" s="1"/>
  <c r="L1931" i="7" s="1"/>
  <c r="L1932" i="7" s="1"/>
  <c r="L1933" i="7" s="1"/>
  <c r="L1934" i="7" s="1"/>
  <c r="L1935" i="7" s="1"/>
  <c r="L1936" i="7" s="1"/>
  <c r="L1937" i="7" s="1"/>
  <c r="L1938" i="7" s="1"/>
  <c r="L1939" i="7" s="1"/>
  <c r="L1940" i="7" s="1"/>
  <c r="L1941" i="7" s="1"/>
  <c r="L1942" i="7" s="1"/>
  <c r="L1943" i="7" s="1"/>
  <c r="L1944" i="7" s="1"/>
  <c r="L1945" i="7" s="1"/>
  <c r="L1946" i="7" s="1"/>
  <c r="L1947" i="7" s="1"/>
  <c r="L1948" i="7" s="1"/>
  <c r="L1949" i="7" s="1"/>
  <c r="L1950" i="7" s="1"/>
  <c r="L1951" i="7" s="1"/>
  <c r="L1952" i="7" s="1"/>
  <c r="L1953" i="7" s="1"/>
  <c r="L1954" i="7" s="1"/>
  <c r="L1955" i="7" s="1"/>
  <c r="L1956" i="7" s="1"/>
  <c r="L1957" i="7" s="1"/>
  <c r="L1958" i="7" s="1"/>
  <c r="L1959" i="7" s="1"/>
  <c r="L1960" i="7" s="1"/>
  <c r="L1961" i="7" s="1"/>
  <c r="L1962" i="7" s="1"/>
  <c r="L1963" i="7" s="1"/>
  <c r="L1964" i="7" s="1"/>
  <c r="L1965" i="7" s="1"/>
  <c r="L1966" i="7" s="1"/>
  <c r="L1967" i="7" s="1"/>
  <c r="L1968" i="7" s="1"/>
  <c r="L1969" i="7" s="1"/>
  <c r="L1970" i="7" s="1"/>
  <c r="L1971" i="7" s="1"/>
  <c r="L1972" i="7" s="1"/>
  <c r="L1973" i="7" s="1"/>
  <c r="L1974" i="7" s="1"/>
  <c r="L1975" i="7" s="1"/>
  <c r="L1976" i="7" s="1"/>
  <c r="L1977" i="7" s="1"/>
  <c r="L1978" i="7" s="1"/>
  <c r="L1979" i="7" s="1"/>
  <c r="L1980" i="7" s="1"/>
  <c r="L1981" i="7" s="1"/>
  <c r="L1982" i="7" s="1"/>
  <c r="L1983" i="7" s="1"/>
  <c r="L1984" i="7" s="1"/>
  <c r="L1985" i="7" s="1"/>
  <c r="L1986" i="7" s="1"/>
  <c r="L1987" i="7" s="1"/>
  <c r="L1988" i="7" s="1"/>
  <c r="L1989" i="7" s="1"/>
  <c r="L1990" i="7" s="1"/>
  <c r="L1991" i="7" s="1"/>
  <c r="L1992" i="7" s="1"/>
  <c r="L1993" i="7" s="1"/>
  <c r="L1994" i="7" s="1"/>
  <c r="L1995" i="7" s="1"/>
  <c r="L1996" i="7" s="1"/>
  <c r="L1997" i="7" s="1"/>
  <c r="L1998" i="7" s="1"/>
  <c r="L1999" i="7" s="1"/>
  <c r="L2000" i="7" s="1"/>
  <c r="L2001" i="7" s="1"/>
  <c r="L2002" i="7" s="1"/>
  <c r="L2003" i="7" s="1"/>
  <c r="L2004" i="7" s="1"/>
  <c r="L2005" i="7" s="1"/>
  <c r="L2006" i="7" s="1"/>
  <c r="L2007" i="7" s="1"/>
  <c r="L2008" i="7" s="1"/>
  <c r="L2009" i="7" s="1"/>
  <c r="L2010" i="7" s="1"/>
  <c r="L2011" i="7" s="1"/>
  <c r="L2012" i="7" s="1"/>
  <c r="L2013" i="7" s="1"/>
  <c r="L2014" i="7" s="1"/>
  <c r="L2015" i="7" s="1"/>
  <c r="L2016" i="7" s="1"/>
  <c r="L2017" i="7" s="1"/>
  <c r="L2018" i="7" s="1"/>
  <c r="L2019" i="7" s="1"/>
  <c r="L2020" i="7" s="1"/>
  <c r="L2021" i="7" s="1"/>
  <c r="L2022" i="7" s="1"/>
  <c r="L2023" i="7" s="1"/>
  <c r="L2024" i="7" s="1"/>
  <c r="L2025" i="7" s="1"/>
  <c r="L2026" i="7" s="1"/>
  <c r="L2027" i="7" s="1"/>
  <c r="L2028" i="7" s="1"/>
  <c r="L2029" i="7" s="1"/>
  <c r="L2030" i="7" s="1"/>
  <c r="L2031" i="7" s="1"/>
  <c r="L2032" i="7" s="1"/>
  <c r="L2033" i="7" s="1"/>
  <c r="L2034" i="7" s="1"/>
  <c r="L2035" i="7" s="1"/>
  <c r="L2036" i="7" s="1"/>
  <c r="L2037" i="7" s="1"/>
  <c r="L2038" i="7" s="1"/>
  <c r="L2039" i="7" s="1"/>
  <c r="L2040" i="7" s="1"/>
  <c r="L2041" i="7" s="1"/>
  <c r="L2042" i="7" s="1"/>
  <c r="L2043" i="7" s="1"/>
  <c r="L2044" i="7" s="1"/>
  <c r="L2045" i="7" s="1"/>
  <c r="L2046" i="7" s="1"/>
  <c r="L2047" i="7" s="1"/>
  <c r="L2048" i="7" s="1"/>
  <c r="L2049" i="7" s="1"/>
  <c r="L2050" i="7" s="1"/>
  <c r="L2051" i="7" s="1"/>
  <c r="L2052" i="7" s="1"/>
  <c r="L2053" i="7" s="1"/>
  <c r="L2054" i="7" s="1"/>
  <c r="L2055" i="7" s="1"/>
  <c r="L2056" i="7" s="1"/>
  <c r="L2057" i="7" s="1"/>
  <c r="L2058" i="7" s="1"/>
  <c r="L2059" i="7" s="1"/>
  <c r="L2060" i="7" s="1"/>
  <c r="L2061" i="7" s="1"/>
  <c r="L2062" i="7" s="1"/>
  <c r="L2063" i="7" s="1"/>
  <c r="L2064" i="7" s="1"/>
  <c r="L2065" i="7" s="1"/>
  <c r="L2066" i="7" s="1"/>
  <c r="L2067" i="7" s="1"/>
  <c r="L2068" i="7" s="1"/>
  <c r="L2069" i="7" s="1"/>
  <c r="L2070" i="7" s="1"/>
  <c r="L2071" i="7" s="1"/>
  <c r="L2072" i="7" s="1"/>
  <c r="L2073" i="7" s="1"/>
  <c r="L2074" i="7" s="1"/>
  <c r="L2075" i="7" s="1"/>
  <c r="L2076" i="7" s="1"/>
  <c r="L2077" i="7" s="1"/>
  <c r="L2078" i="7" s="1"/>
  <c r="L2079" i="7" s="1"/>
  <c r="L2080" i="7" s="1"/>
  <c r="L2081" i="7" s="1"/>
  <c r="L2082" i="7" s="1"/>
  <c r="L2083" i="7" s="1"/>
  <c r="L2084" i="7" s="1"/>
  <c r="L2085" i="7" s="1"/>
  <c r="L2086" i="7" s="1"/>
  <c r="L2087" i="7" s="1"/>
  <c r="L2088" i="7" s="1"/>
  <c r="L2089" i="7" s="1"/>
  <c r="L2090" i="7" s="1"/>
  <c r="L2091" i="7" s="1"/>
  <c r="L2092" i="7" s="1"/>
  <c r="L2093" i="7" s="1"/>
  <c r="L2094" i="7" s="1"/>
  <c r="L2095" i="7" s="1"/>
  <c r="L2096" i="7" s="1"/>
  <c r="L2097" i="7" s="1"/>
  <c r="L2098" i="7" s="1"/>
  <c r="L2099" i="7" s="1"/>
  <c r="L2100" i="7" s="1"/>
  <c r="L2101" i="7" s="1"/>
  <c r="L2102" i="7" s="1"/>
  <c r="L2103" i="7" s="1"/>
  <c r="L2104" i="7" s="1"/>
  <c r="L2105" i="7" s="1"/>
  <c r="L2106" i="7" s="1"/>
  <c r="L2107" i="7" s="1"/>
  <c r="L2108" i="7" s="1"/>
  <c r="L2109" i="7" s="1"/>
  <c r="L2110" i="7" s="1"/>
  <c r="L2111" i="7" s="1"/>
  <c r="L2112" i="7" s="1"/>
  <c r="L2113" i="7" s="1"/>
  <c r="L2114" i="7" s="1"/>
  <c r="L2115" i="7" s="1"/>
  <c r="L2116" i="7" s="1"/>
  <c r="L2117" i="7" s="1"/>
  <c r="L2118" i="7" s="1"/>
  <c r="L2119" i="7" s="1"/>
  <c r="L2120" i="7" s="1"/>
  <c r="L2121" i="7" s="1"/>
  <c r="L2122" i="7" s="1"/>
  <c r="L2123" i="7" s="1"/>
  <c r="L2124" i="7" s="1"/>
  <c r="L2125" i="7" s="1"/>
  <c r="L2126" i="7" s="1"/>
  <c r="L2127" i="7" s="1"/>
  <c r="L2128" i="7" s="1"/>
  <c r="L2129" i="7" s="1"/>
  <c r="L2130" i="7" s="1"/>
  <c r="L2131" i="7" s="1"/>
  <c r="L2132" i="7" s="1"/>
  <c r="L2133" i="7" s="1"/>
  <c r="L2134" i="7" s="1"/>
  <c r="L2135" i="7" s="1"/>
  <c r="L2136" i="7" s="1"/>
  <c r="L2137" i="7" s="1"/>
  <c r="L2138" i="7" s="1"/>
  <c r="L2139" i="7" s="1"/>
  <c r="L2140" i="7" s="1"/>
  <c r="L2141" i="7" s="1"/>
  <c r="L2142" i="7" s="1"/>
  <c r="L2143" i="7" s="1"/>
  <c r="L2144" i="7" s="1"/>
  <c r="L2145" i="7" s="1"/>
  <c r="L2146" i="7" s="1"/>
  <c r="L2147" i="7" s="1"/>
  <c r="L2148" i="7" s="1"/>
  <c r="L2149" i="7" s="1"/>
  <c r="L2150" i="7" s="1"/>
  <c r="L2151" i="7" s="1"/>
  <c r="L2152" i="7" s="1"/>
  <c r="L2153" i="7" s="1"/>
  <c r="L2154" i="7" s="1"/>
  <c r="L2155" i="7" s="1"/>
  <c r="L2156" i="7" s="1"/>
  <c r="L2157" i="7" s="1"/>
  <c r="L2158" i="7" s="1"/>
  <c r="L2159" i="7" s="1"/>
  <c r="L2160" i="7" s="1"/>
  <c r="L2161" i="7" s="1"/>
  <c r="L2162" i="7" s="1"/>
  <c r="L2163" i="7" s="1"/>
  <c r="L2164" i="7" s="1"/>
  <c r="L2165" i="7" s="1"/>
  <c r="L2166" i="7" s="1"/>
  <c r="L2167" i="7" s="1"/>
  <c r="L2168" i="7" s="1"/>
  <c r="L2169" i="7" s="1"/>
  <c r="L2170" i="7" s="1"/>
  <c r="L2171" i="7" s="1"/>
  <c r="L2172" i="7" s="1"/>
  <c r="L2173" i="7" s="1"/>
  <c r="L2174" i="7" s="1"/>
  <c r="L2175" i="7" s="1"/>
  <c r="L2176" i="7" s="1"/>
  <c r="L2177" i="7" s="1"/>
  <c r="L2178" i="7" s="1"/>
  <c r="L2179" i="7" s="1"/>
  <c r="L2180" i="7" s="1"/>
  <c r="L2181" i="7" s="1"/>
  <c r="L2182" i="7" s="1"/>
  <c r="L2183" i="7" s="1"/>
  <c r="L2184" i="7" s="1"/>
  <c r="L2185" i="7" s="1"/>
  <c r="L2186" i="7" s="1"/>
  <c r="L2187" i="7" s="1"/>
  <c r="L2188" i="7" s="1"/>
  <c r="L2189" i="7" s="1"/>
  <c r="L2190" i="7" s="1"/>
  <c r="L2191" i="7" s="1"/>
  <c r="L2192" i="7" s="1"/>
  <c r="L2193" i="7" s="1"/>
  <c r="L2194" i="7" s="1"/>
  <c r="L2195" i="7" s="1"/>
  <c r="L2196" i="7" s="1"/>
  <c r="L2197" i="7" s="1"/>
  <c r="L2198" i="7" s="1"/>
  <c r="L2199" i="7" s="1"/>
  <c r="L2200" i="7" s="1"/>
  <c r="L2201" i="7" s="1"/>
  <c r="L2202" i="7" s="1"/>
  <c r="L2203" i="7" s="1"/>
  <c r="L2204" i="7" s="1"/>
  <c r="L2205" i="7" s="1"/>
  <c r="L2206" i="7" s="1"/>
  <c r="L2207" i="7" s="1"/>
  <c r="L2208" i="7" s="1"/>
  <c r="L2209" i="7" s="1"/>
  <c r="L2210" i="7" s="1"/>
  <c r="L2211" i="7" s="1"/>
  <c r="L2212" i="7" s="1"/>
  <c r="L2213" i="7" s="1"/>
  <c r="L2214" i="7" s="1"/>
  <c r="L2215" i="7" s="1"/>
  <c r="L2216" i="7" s="1"/>
  <c r="L2217" i="7" s="1"/>
  <c r="L2218" i="7" s="1"/>
  <c r="L2219" i="7" s="1"/>
  <c r="L2220" i="7" s="1"/>
  <c r="L2221" i="7" s="1"/>
  <c r="L2222" i="7" s="1"/>
  <c r="L2223" i="7" s="1"/>
  <c r="L2224" i="7" s="1"/>
  <c r="L2225" i="7" s="1"/>
  <c r="L2226" i="7" s="1"/>
  <c r="L2227" i="7" s="1"/>
  <c r="L2228" i="7" s="1"/>
  <c r="L2229" i="7" s="1"/>
  <c r="L2230" i="7" s="1"/>
  <c r="L2231" i="7" s="1"/>
  <c r="L2232" i="7" s="1"/>
  <c r="L2233" i="7" s="1"/>
  <c r="L2234" i="7" s="1"/>
  <c r="L2235" i="7" s="1"/>
  <c r="L2236" i="7" s="1"/>
  <c r="L2237" i="7" s="1"/>
  <c r="L2238" i="7" s="1"/>
  <c r="L2239" i="7" s="1"/>
  <c r="L2240" i="7" s="1"/>
  <c r="L2241" i="7" s="1"/>
  <c r="L2242" i="7" s="1"/>
  <c r="L2243" i="7" s="1"/>
  <c r="L2244" i="7" s="1"/>
  <c r="L2245" i="7" s="1"/>
  <c r="L2246" i="7" s="1"/>
  <c r="L2247" i="7" s="1"/>
  <c r="L2248" i="7" s="1"/>
  <c r="L2249" i="7" s="1"/>
  <c r="L2250" i="7" s="1"/>
  <c r="L2251" i="7" s="1"/>
  <c r="L2252" i="7" s="1"/>
  <c r="L2253" i="7" s="1"/>
  <c r="L2254" i="7" s="1"/>
  <c r="L2255" i="7" s="1"/>
  <c r="L2256" i="7" s="1"/>
  <c r="L2257" i="7" s="1"/>
  <c r="L2258" i="7" s="1"/>
  <c r="L2259" i="7" s="1"/>
  <c r="L2260" i="7" s="1"/>
  <c r="L2261" i="7" s="1"/>
  <c r="L2262" i="7" s="1"/>
  <c r="L2263" i="7" s="1"/>
  <c r="L2264" i="7" s="1"/>
  <c r="L2265" i="7" s="1"/>
  <c r="L2266" i="7" s="1"/>
  <c r="L2267" i="7" s="1"/>
  <c r="L2268" i="7" s="1"/>
  <c r="L2269" i="7" s="1"/>
  <c r="L2270" i="7" s="1"/>
  <c r="L2271" i="7" s="1"/>
  <c r="L2272" i="7" s="1"/>
  <c r="L2273" i="7" s="1"/>
  <c r="L2274" i="7" s="1"/>
  <c r="L2275" i="7" s="1"/>
  <c r="L2276" i="7" s="1"/>
  <c r="L2277" i="7" s="1"/>
  <c r="L2278" i="7" s="1"/>
  <c r="L2279" i="7" s="1"/>
  <c r="L2280" i="7" s="1"/>
  <c r="L2281" i="7" s="1"/>
  <c r="L2282" i="7" s="1"/>
  <c r="L2283" i="7" s="1"/>
  <c r="L2284" i="7" s="1"/>
  <c r="L2285" i="7" s="1"/>
  <c r="L2286" i="7" s="1"/>
  <c r="L2287" i="7" s="1"/>
  <c r="L2288" i="7" s="1"/>
  <c r="L2289" i="7" s="1"/>
  <c r="L2290" i="7" s="1"/>
  <c r="L2291" i="7" s="1"/>
  <c r="L2292" i="7" s="1"/>
  <c r="L2293" i="7" s="1"/>
  <c r="L2294" i="7" s="1"/>
  <c r="L2295" i="7" s="1"/>
  <c r="L2296" i="7" s="1"/>
  <c r="L2297" i="7" s="1"/>
  <c r="L2298" i="7" s="1"/>
  <c r="L2299" i="7" s="1"/>
  <c r="L2300" i="7" s="1"/>
  <c r="L2301" i="7" s="1"/>
  <c r="L2302" i="7" s="1"/>
  <c r="L2303" i="7" s="1"/>
  <c r="L2304" i="7" s="1"/>
  <c r="L2305" i="7" s="1"/>
  <c r="L2306" i="7" s="1"/>
  <c r="L2307" i="7" s="1"/>
  <c r="L2308" i="7" s="1"/>
  <c r="L2309" i="7" s="1"/>
  <c r="L2310" i="7" s="1"/>
  <c r="L2311" i="7" s="1"/>
  <c r="L2312" i="7" s="1"/>
  <c r="L2313" i="7" s="1"/>
  <c r="L2314" i="7" s="1"/>
  <c r="L2315" i="7" s="1"/>
  <c r="L2316" i="7" s="1"/>
  <c r="L2317" i="7" s="1"/>
  <c r="L2318" i="7" s="1"/>
  <c r="L2319" i="7" s="1"/>
  <c r="L2320" i="7" s="1"/>
  <c r="L2321" i="7" s="1"/>
  <c r="L2322" i="7" s="1"/>
  <c r="L2323" i="7" s="1"/>
  <c r="L2324" i="7" s="1"/>
  <c r="L2325" i="7" s="1"/>
  <c r="L2326" i="7" s="1"/>
  <c r="L2327" i="7" s="1"/>
  <c r="L2328" i="7" s="1"/>
  <c r="L2329" i="7" s="1"/>
  <c r="L2330" i="7" s="1"/>
  <c r="L2331" i="7" s="1"/>
  <c r="L2332" i="7" s="1"/>
  <c r="L2333" i="7" s="1"/>
  <c r="L2334" i="7" s="1"/>
  <c r="L2335" i="7" s="1"/>
  <c r="L2336" i="7" s="1"/>
  <c r="L2337" i="7" s="1"/>
  <c r="L2338" i="7" s="1"/>
  <c r="L2339" i="7" s="1"/>
  <c r="L2340" i="7" s="1"/>
  <c r="L2341" i="7" s="1"/>
  <c r="L2342" i="7" s="1"/>
  <c r="L2343" i="7" s="1"/>
  <c r="L2344" i="7" s="1"/>
  <c r="L2345" i="7" s="1"/>
  <c r="L2346" i="7" s="1"/>
  <c r="L2347" i="7" s="1"/>
  <c r="L2348" i="7" s="1"/>
  <c r="L2349" i="7" s="1"/>
  <c r="L2350" i="7" s="1"/>
  <c r="L2351" i="7" s="1"/>
  <c r="L2352" i="7" s="1"/>
  <c r="L2353" i="7" s="1"/>
  <c r="L2354" i="7" s="1"/>
  <c r="L2355" i="7" s="1"/>
  <c r="L2356" i="7" s="1"/>
  <c r="L2357" i="7" s="1"/>
  <c r="L2358" i="7" s="1"/>
  <c r="L2359" i="7" s="1"/>
  <c r="L2360" i="7" s="1"/>
  <c r="L2361" i="7" s="1"/>
  <c r="L2362" i="7" s="1"/>
  <c r="L2363" i="7" s="1"/>
  <c r="L2364" i="7" s="1"/>
  <c r="L2365" i="7" s="1"/>
  <c r="L2366" i="7" s="1"/>
  <c r="L2367" i="7" s="1"/>
  <c r="L2368" i="7" s="1"/>
  <c r="L2369" i="7" s="1"/>
  <c r="L2370" i="7" s="1"/>
  <c r="L2371" i="7" s="1"/>
  <c r="L2372" i="7" s="1"/>
  <c r="L2373" i="7" s="1"/>
  <c r="L2374" i="7" s="1"/>
  <c r="L2375" i="7" s="1"/>
  <c r="L2376" i="7" s="1"/>
  <c r="L2377" i="7" s="1"/>
  <c r="L2378" i="7" s="1"/>
  <c r="L2379" i="7" s="1"/>
  <c r="L2380" i="7" s="1"/>
  <c r="L2381" i="7" s="1"/>
  <c r="L2382" i="7" s="1"/>
  <c r="L2383" i="7" s="1"/>
  <c r="L2384" i="7" s="1"/>
  <c r="L2385" i="7" s="1"/>
  <c r="L2386" i="7" s="1"/>
  <c r="L2387" i="7" s="1"/>
  <c r="L2388" i="7" s="1"/>
  <c r="L2389" i="7" s="1"/>
  <c r="L2390" i="7" s="1"/>
  <c r="L2391" i="7" s="1"/>
  <c r="L2392" i="7" s="1"/>
  <c r="L2393" i="7" s="1"/>
  <c r="L2394" i="7" s="1"/>
  <c r="L2395" i="7" s="1"/>
  <c r="L2396" i="7" s="1"/>
  <c r="L2397" i="7" s="1"/>
  <c r="L2398" i="7" s="1"/>
  <c r="L2399" i="7" s="1"/>
  <c r="L2400" i="7" s="1"/>
  <c r="L2401" i="7" s="1"/>
  <c r="L2402" i="7" s="1"/>
  <c r="L2403" i="7" s="1"/>
  <c r="L2404" i="7" s="1"/>
  <c r="L2405" i="7" s="1"/>
  <c r="L2406" i="7" s="1"/>
  <c r="L2407" i="7" s="1"/>
  <c r="L2408" i="7" s="1"/>
  <c r="L2409" i="7" s="1"/>
  <c r="L2410" i="7" s="1"/>
  <c r="L2411" i="7" s="1"/>
  <c r="L2412" i="7" s="1"/>
  <c r="L2413" i="7" s="1"/>
  <c r="L2414" i="7" s="1"/>
  <c r="L2415" i="7" s="1"/>
  <c r="L2416" i="7" s="1"/>
  <c r="L2417" i="7" s="1"/>
  <c r="L2418" i="7" s="1"/>
  <c r="L2419" i="7" s="1"/>
  <c r="L2420" i="7" s="1"/>
  <c r="L2421" i="7" s="1"/>
  <c r="L2422" i="7" s="1"/>
  <c r="L2423" i="7" s="1"/>
  <c r="L2424" i="7" s="1"/>
  <c r="L2425" i="7" s="1"/>
  <c r="L2426" i="7" s="1"/>
  <c r="L2427" i="7" s="1"/>
  <c r="L2428" i="7" s="1"/>
  <c r="L2429" i="7" s="1"/>
  <c r="L2430" i="7" s="1"/>
  <c r="L2431" i="7" s="1"/>
  <c r="L2432" i="7" s="1"/>
  <c r="L2433" i="7" s="1"/>
  <c r="L2434" i="7" s="1"/>
  <c r="L2435" i="7" s="1"/>
  <c r="L2436" i="7" s="1"/>
  <c r="L2437" i="7" s="1"/>
  <c r="L2438" i="7" s="1"/>
  <c r="L2439" i="7" s="1"/>
  <c r="L2440" i="7" s="1"/>
  <c r="L2441" i="7" s="1"/>
  <c r="L2442" i="7" s="1"/>
  <c r="L2443" i="7" s="1"/>
  <c r="L2444" i="7" s="1"/>
  <c r="L2445" i="7" s="1"/>
  <c r="L2446" i="7" s="1"/>
  <c r="L2447" i="7" s="1"/>
  <c r="L2448" i="7" s="1"/>
  <c r="L2449" i="7" s="1"/>
  <c r="L2450" i="7" s="1"/>
  <c r="L2451" i="7" s="1"/>
  <c r="L2452" i="7" s="1"/>
  <c r="L2453" i="7" s="1"/>
  <c r="L2454" i="7" s="1"/>
  <c r="L2455" i="7" s="1"/>
  <c r="L2456" i="7" s="1"/>
  <c r="L2457" i="7" s="1"/>
  <c r="L2458" i="7" s="1"/>
  <c r="L2459" i="7" s="1"/>
  <c r="L2460" i="7" s="1"/>
  <c r="L2461" i="7" s="1"/>
  <c r="L2462" i="7" s="1"/>
  <c r="L2463" i="7" s="1"/>
  <c r="L2464" i="7" s="1"/>
  <c r="L2465" i="7" s="1"/>
  <c r="L2466" i="7" s="1"/>
  <c r="L2467" i="7" s="1"/>
  <c r="L2468" i="7" s="1"/>
  <c r="L2469" i="7" s="1"/>
  <c r="L2470" i="7" s="1"/>
  <c r="L2471" i="7" s="1"/>
  <c r="L2472" i="7" s="1"/>
  <c r="L2473" i="7" s="1"/>
  <c r="L2474" i="7" s="1"/>
  <c r="L2475" i="7" s="1"/>
  <c r="L2476" i="7" s="1"/>
  <c r="L2477" i="7" s="1"/>
  <c r="L2478" i="7" s="1"/>
  <c r="L2479" i="7" s="1"/>
  <c r="L2480" i="7" s="1"/>
  <c r="L2481" i="7" s="1"/>
  <c r="L2482" i="7" s="1"/>
  <c r="L2483" i="7" s="1"/>
  <c r="L2484" i="7" s="1"/>
  <c r="L2485" i="7" s="1"/>
  <c r="L2486" i="7" s="1"/>
  <c r="L2487" i="7" s="1"/>
  <c r="L2488" i="7" s="1"/>
  <c r="L2489" i="7" s="1"/>
  <c r="L2490" i="7" s="1"/>
  <c r="L2491" i="7" s="1"/>
  <c r="L2492" i="7" s="1"/>
  <c r="L2493" i="7" s="1"/>
  <c r="L2494" i="7" s="1"/>
  <c r="L2495" i="7" s="1"/>
  <c r="L2496" i="7" s="1"/>
  <c r="L2497" i="7" s="1"/>
  <c r="L2498" i="7" s="1"/>
  <c r="L2499" i="7" s="1"/>
  <c r="L2500" i="7" s="1"/>
  <c r="L2501" i="7" s="1"/>
  <c r="L2502" i="7" s="1"/>
  <c r="L2503" i="7" s="1"/>
  <c r="L2504" i="7" s="1"/>
  <c r="L2505" i="7" s="1"/>
  <c r="L2506" i="7" s="1"/>
  <c r="L2507" i="7" s="1"/>
  <c r="L2508" i="7" s="1"/>
  <c r="L2509" i="7" s="1"/>
  <c r="L2510" i="7" s="1"/>
  <c r="L2511" i="7" s="1"/>
  <c r="L2512" i="7" s="1"/>
  <c r="L2513" i="7" s="1"/>
  <c r="L2514" i="7" s="1"/>
  <c r="L2515" i="7" s="1"/>
  <c r="L2516" i="7" s="1"/>
  <c r="L2517" i="7" s="1"/>
  <c r="L2518" i="7" s="1"/>
  <c r="L2519" i="7" s="1"/>
  <c r="L2520" i="7" s="1"/>
  <c r="L2521" i="7" s="1"/>
  <c r="L2522" i="7" s="1"/>
  <c r="L2523" i="7" s="1"/>
  <c r="L2524" i="7" s="1"/>
  <c r="L2525" i="7" s="1"/>
  <c r="L2526" i="7" s="1"/>
  <c r="L2527" i="7" s="1"/>
  <c r="L2528" i="7" s="1"/>
  <c r="L2529" i="7" s="1"/>
  <c r="L2530" i="7" s="1"/>
  <c r="L2531" i="7" s="1"/>
  <c r="L2532" i="7" s="1"/>
  <c r="L2533" i="7" s="1"/>
  <c r="L2534" i="7" s="1"/>
  <c r="L2535" i="7" s="1"/>
  <c r="L2536" i="7" s="1"/>
  <c r="L2537" i="7" s="1"/>
  <c r="L2538" i="7" s="1"/>
  <c r="L2539" i="7" s="1"/>
  <c r="L2540" i="7" s="1"/>
  <c r="L2541" i="7" s="1"/>
  <c r="L2542" i="7" s="1"/>
  <c r="L2543" i="7" s="1"/>
  <c r="L2544" i="7" s="1"/>
  <c r="L2545" i="7" s="1"/>
  <c r="L2546" i="7" s="1"/>
  <c r="L2547" i="7" s="1"/>
  <c r="L2548" i="7" s="1"/>
  <c r="L2549" i="7" s="1"/>
  <c r="L2550" i="7" s="1"/>
  <c r="L2551" i="7" s="1"/>
  <c r="L2552" i="7" s="1"/>
  <c r="L2553" i="7" s="1"/>
  <c r="L2554" i="7" s="1"/>
  <c r="L2555" i="7" s="1"/>
  <c r="L2556" i="7" s="1"/>
  <c r="L2557" i="7" s="1"/>
  <c r="L2558" i="7" s="1"/>
  <c r="L2559" i="7" s="1"/>
  <c r="L2560" i="7" s="1"/>
  <c r="L2561" i="7" s="1"/>
  <c r="L2562" i="7" s="1"/>
  <c r="L2563" i="7" s="1"/>
  <c r="L2564" i="7" s="1"/>
  <c r="L2565" i="7" s="1"/>
  <c r="L2566" i="7" s="1"/>
  <c r="L2567" i="7" s="1"/>
  <c r="L2568" i="7" s="1"/>
  <c r="L2569" i="7" s="1"/>
  <c r="L2570" i="7" s="1"/>
  <c r="L2571" i="7" s="1"/>
  <c r="L2572" i="7" s="1"/>
  <c r="L2573" i="7" s="1"/>
  <c r="L2574" i="7" s="1"/>
  <c r="L2575" i="7" s="1"/>
  <c r="L2576" i="7" s="1"/>
  <c r="L2577" i="7" s="1"/>
  <c r="L2578" i="7" s="1"/>
  <c r="L2579" i="7" s="1"/>
  <c r="L2580" i="7" s="1"/>
  <c r="L2581" i="7" s="1"/>
  <c r="L2582" i="7" s="1"/>
  <c r="L2583" i="7" s="1"/>
  <c r="L2584" i="7" s="1"/>
  <c r="L2585" i="7" s="1"/>
  <c r="L2586" i="7" s="1"/>
  <c r="L2587" i="7" s="1"/>
  <c r="L2588" i="7" s="1"/>
  <c r="L2589" i="7" s="1"/>
  <c r="L2590" i="7" s="1"/>
  <c r="L2591" i="7" s="1"/>
  <c r="L2592" i="7" s="1"/>
  <c r="L2593" i="7" s="1"/>
  <c r="L2594" i="7" s="1"/>
  <c r="L2595" i="7" s="1"/>
  <c r="L2596" i="7" s="1"/>
  <c r="L2597" i="7" s="1"/>
  <c r="L2598" i="7" s="1"/>
  <c r="L2599" i="7" s="1"/>
  <c r="L2600" i="7" s="1"/>
  <c r="L2601" i="7" s="1"/>
  <c r="L2602" i="7" s="1"/>
  <c r="L2603" i="7" s="1"/>
  <c r="L2604" i="7" s="1"/>
  <c r="L2605" i="7" s="1"/>
  <c r="L2606" i="7" s="1"/>
  <c r="L2607" i="7" s="1"/>
  <c r="L2608" i="7" s="1"/>
  <c r="L2609" i="7" s="1"/>
  <c r="L2610" i="7" s="1"/>
  <c r="L2611" i="7" s="1"/>
  <c r="L2612" i="7" s="1"/>
  <c r="L2613" i="7" s="1"/>
  <c r="L2614" i="7" s="1"/>
  <c r="L2615" i="7" s="1"/>
  <c r="L2616" i="7" s="1"/>
  <c r="L2617" i="7" s="1"/>
  <c r="L2618" i="7" s="1"/>
  <c r="L2619" i="7" s="1"/>
  <c r="L2620" i="7" s="1"/>
  <c r="L2621" i="7" s="1"/>
  <c r="L2622" i="7" s="1"/>
  <c r="L2623" i="7" s="1"/>
  <c r="L2624" i="7" s="1"/>
  <c r="L2625" i="7" s="1"/>
  <c r="L2626" i="7" s="1"/>
  <c r="L2627" i="7" s="1"/>
  <c r="L2628" i="7" s="1"/>
  <c r="L2629" i="7" s="1"/>
  <c r="L2630" i="7" s="1"/>
  <c r="L2631" i="7" s="1"/>
  <c r="L2632" i="7" s="1"/>
  <c r="L2633" i="7" s="1"/>
  <c r="L2634" i="7" s="1"/>
  <c r="L2635" i="7" s="1"/>
  <c r="L2636" i="7" s="1"/>
  <c r="L2637" i="7" s="1"/>
  <c r="L2638" i="7" s="1"/>
  <c r="L2639" i="7" s="1"/>
  <c r="L2640" i="7" s="1"/>
  <c r="L2641" i="7" s="1"/>
  <c r="L2642" i="7" s="1"/>
  <c r="L2643" i="7" s="1"/>
  <c r="L2644" i="7" s="1"/>
  <c r="L2645" i="7" s="1"/>
  <c r="L2646" i="7" s="1"/>
  <c r="L2647" i="7" s="1"/>
  <c r="L2648" i="7" s="1"/>
  <c r="L2649" i="7" s="1"/>
  <c r="L2650" i="7" s="1"/>
  <c r="L2651" i="7" s="1"/>
  <c r="L2652" i="7" s="1"/>
  <c r="L2653" i="7" s="1"/>
  <c r="L2654" i="7" s="1"/>
  <c r="L2655" i="7" s="1"/>
  <c r="L2656" i="7" s="1"/>
  <c r="L2657" i="7" s="1"/>
  <c r="L2658" i="7" s="1"/>
  <c r="L2659" i="7" s="1"/>
  <c r="L2660" i="7" s="1"/>
  <c r="L2661" i="7" s="1"/>
  <c r="L2662" i="7" s="1"/>
  <c r="L2663" i="7" s="1"/>
  <c r="L2664" i="7" s="1"/>
  <c r="L2665" i="7" s="1"/>
  <c r="L2666" i="7" s="1"/>
  <c r="L2667" i="7" s="1"/>
  <c r="L2668" i="7" s="1"/>
  <c r="L2669" i="7" s="1"/>
  <c r="L2670" i="7" s="1"/>
  <c r="L2671" i="7" s="1"/>
  <c r="L2672" i="7" s="1"/>
  <c r="L2673" i="7" s="1"/>
  <c r="L2674" i="7" s="1"/>
  <c r="L2675" i="7" s="1"/>
  <c r="L2676" i="7" s="1"/>
  <c r="L2677" i="7" s="1"/>
  <c r="L2678" i="7" s="1"/>
  <c r="L2679" i="7" s="1"/>
  <c r="L2680" i="7" s="1"/>
  <c r="L2681" i="7" s="1"/>
  <c r="L2682" i="7" s="1"/>
  <c r="L2683" i="7" s="1"/>
  <c r="L2684" i="7" s="1"/>
  <c r="L2685" i="7" s="1"/>
  <c r="L2686" i="7" s="1"/>
  <c r="L2687" i="7" s="1"/>
  <c r="L2688" i="7" s="1"/>
  <c r="L2689" i="7" s="1"/>
  <c r="L2690" i="7" s="1"/>
  <c r="L2691" i="7" s="1"/>
  <c r="L2692" i="7" s="1"/>
  <c r="L2693" i="7" s="1"/>
  <c r="L2694" i="7" s="1"/>
  <c r="L2695" i="7" s="1"/>
  <c r="L2696" i="7" s="1"/>
  <c r="L2697" i="7" s="1"/>
  <c r="L2698" i="7" s="1"/>
  <c r="L2699" i="7" s="1"/>
  <c r="L2700" i="7" s="1"/>
  <c r="L2701" i="7" s="1"/>
  <c r="L2702" i="7" s="1"/>
  <c r="L2703" i="7" s="1"/>
  <c r="L2704" i="7" s="1"/>
  <c r="L2705" i="7" s="1"/>
  <c r="L2706" i="7" s="1"/>
  <c r="L2707" i="7" s="1"/>
  <c r="L2708" i="7" s="1"/>
  <c r="L2709" i="7" s="1"/>
  <c r="L2710" i="7" s="1"/>
  <c r="L2711" i="7" s="1"/>
  <c r="L2712" i="7" s="1"/>
  <c r="L2713" i="7" s="1"/>
  <c r="L2714" i="7" s="1"/>
  <c r="L2715" i="7" s="1"/>
  <c r="L2716" i="7" s="1"/>
  <c r="L2717" i="7" s="1"/>
  <c r="L2718" i="7" s="1"/>
  <c r="L2719" i="7" s="1"/>
  <c r="L2720" i="7" s="1"/>
  <c r="L2721" i="7" s="1"/>
  <c r="L2722" i="7" s="1"/>
  <c r="L2723" i="7" s="1"/>
  <c r="L2724" i="7" s="1"/>
  <c r="L2725" i="7" s="1"/>
  <c r="L2726" i="7" s="1"/>
  <c r="L2727" i="7" s="1"/>
  <c r="L2728" i="7" s="1"/>
  <c r="L2729" i="7" s="1"/>
  <c r="L2730" i="7" s="1"/>
  <c r="L2731" i="7" s="1"/>
  <c r="L2732" i="7" s="1"/>
  <c r="L2733" i="7" s="1"/>
  <c r="L2734" i="7" s="1"/>
  <c r="L2735" i="7" s="1"/>
  <c r="L2736" i="7" s="1"/>
  <c r="L2737" i="7" s="1"/>
  <c r="L2738" i="7" s="1"/>
  <c r="L2739" i="7" s="1"/>
  <c r="L2740" i="7" s="1"/>
  <c r="L2741" i="7" s="1"/>
  <c r="L2742" i="7" s="1"/>
  <c r="L2743" i="7" s="1"/>
  <c r="L2744" i="7" s="1"/>
  <c r="L2745" i="7" s="1"/>
  <c r="L2746" i="7" s="1"/>
  <c r="L2747" i="7" s="1"/>
  <c r="L2748" i="7" s="1"/>
  <c r="L2749" i="7" s="1"/>
  <c r="L2750" i="7" s="1"/>
  <c r="L2751" i="7" s="1"/>
  <c r="L2752" i="7" s="1"/>
  <c r="L2753" i="7" s="1"/>
  <c r="L2754" i="7" s="1"/>
  <c r="L2755" i="7" s="1"/>
  <c r="L2756" i="7" s="1"/>
  <c r="L2757" i="7" s="1"/>
  <c r="L2758" i="7" s="1"/>
  <c r="L2759" i="7" s="1"/>
  <c r="L2760" i="7" s="1"/>
  <c r="L2761" i="7" s="1"/>
  <c r="L2762" i="7" s="1"/>
  <c r="L2763" i="7" s="1"/>
  <c r="L2764" i="7" s="1"/>
  <c r="L2765" i="7" s="1"/>
  <c r="L2766" i="7" s="1"/>
  <c r="L2767" i="7" s="1"/>
  <c r="L2768" i="7" s="1"/>
  <c r="L2769" i="7" s="1"/>
  <c r="L2770" i="7" s="1"/>
  <c r="L2771" i="7" s="1"/>
  <c r="L2772" i="7" s="1"/>
  <c r="L2773" i="7" s="1"/>
  <c r="L2774" i="7" s="1"/>
  <c r="L2775" i="7" s="1"/>
  <c r="L2776" i="7" s="1"/>
  <c r="L2777" i="7" s="1"/>
  <c r="L2778" i="7" s="1"/>
  <c r="L2779" i="7" s="1"/>
  <c r="L2780" i="7" s="1"/>
  <c r="L2781" i="7" s="1"/>
  <c r="L2782" i="7" s="1"/>
  <c r="L2783" i="7" s="1"/>
  <c r="L2784" i="7" s="1"/>
  <c r="L2785" i="7" s="1"/>
  <c r="L2786" i="7" s="1"/>
  <c r="L2787" i="7" s="1"/>
  <c r="L2788" i="7" s="1"/>
  <c r="L2789" i="7" s="1"/>
  <c r="L2790" i="7" s="1"/>
  <c r="L2791" i="7" s="1"/>
  <c r="L2792" i="7" s="1"/>
  <c r="L2793" i="7" s="1"/>
  <c r="L2794" i="7" s="1"/>
  <c r="L2795" i="7" s="1"/>
  <c r="L2796" i="7" s="1"/>
  <c r="L2797" i="7" s="1"/>
  <c r="L2798" i="7" s="1"/>
  <c r="L2799" i="7" s="1"/>
  <c r="L2800" i="7" s="1"/>
  <c r="L2801" i="7" s="1"/>
  <c r="L2802" i="7" s="1"/>
  <c r="L2803" i="7" s="1"/>
  <c r="L2804" i="7" s="1"/>
  <c r="L2805" i="7" s="1"/>
  <c r="L2806" i="7" s="1"/>
  <c r="L2807" i="7" s="1"/>
  <c r="L2808" i="7" s="1"/>
  <c r="L2809" i="7" s="1"/>
  <c r="L2810" i="7" s="1"/>
  <c r="L2811" i="7" s="1"/>
  <c r="L2812" i="7" s="1"/>
  <c r="L2813" i="7" s="1"/>
  <c r="L2814" i="7" s="1"/>
  <c r="L2815" i="7" s="1"/>
  <c r="L2816" i="7" s="1"/>
  <c r="L2817" i="7" s="1"/>
  <c r="L2818" i="7" s="1"/>
  <c r="L2819" i="7" s="1"/>
  <c r="L2820" i="7" s="1"/>
  <c r="L2821" i="7" s="1"/>
  <c r="L2822" i="7" s="1"/>
  <c r="L2823" i="7" s="1"/>
  <c r="L2824" i="7" s="1"/>
  <c r="L2825" i="7" s="1"/>
  <c r="L2826" i="7" s="1"/>
  <c r="L2827" i="7" s="1"/>
  <c r="L2828" i="7" s="1"/>
  <c r="L2829" i="7" s="1"/>
  <c r="L2830" i="7" s="1"/>
  <c r="L2831" i="7" s="1"/>
  <c r="L2832" i="7" s="1"/>
  <c r="L2833" i="7" s="1"/>
  <c r="L2834" i="7" s="1"/>
  <c r="L2835" i="7" s="1"/>
  <c r="L2836" i="7" s="1"/>
  <c r="L2837" i="7" s="1"/>
  <c r="L2838" i="7" s="1"/>
  <c r="L2839" i="7" s="1"/>
  <c r="L2840" i="7" s="1"/>
  <c r="L2841" i="7" s="1"/>
  <c r="L2842" i="7" s="1"/>
  <c r="L2843" i="7" s="1"/>
  <c r="L2844" i="7" s="1"/>
  <c r="L2845" i="7" s="1"/>
  <c r="L2846" i="7" s="1"/>
  <c r="L2847" i="7" s="1"/>
  <c r="L2848" i="7" s="1"/>
  <c r="L2849" i="7" s="1"/>
  <c r="L2850" i="7" s="1"/>
  <c r="L2851" i="7" s="1"/>
  <c r="L2852" i="7" s="1"/>
  <c r="L2853" i="7" s="1"/>
  <c r="L2854" i="7" s="1"/>
  <c r="L2855" i="7" s="1"/>
  <c r="L2856" i="7" s="1"/>
  <c r="L2857" i="7" s="1"/>
  <c r="L2858" i="7" s="1"/>
  <c r="L2859" i="7" s="1"/>
  <c r="L2860" i="7" s="1"/>
  <c r="L2861" i="7" s="1"/>
  <c r="L2862" i="7" s="1"/>
  <c r="L2863" i="7" s="1"/>
  <c r="L2864" i="7" s="1"/>
  <c r="L2865" i="7" s="1"/>
  <c r="L2866" i="7" s="1"/>
  <c r="L2867" i="7" s="1"/>
  <c r="L2868" i="7" s="1"/>
  <c r="L2869" i="7" s="1"/>
  <c r="L2870" i="7" s="1"/>
  <c r="L2871" i="7" s="1"/>
  <c r="L2872" i="7" s="1"/>
  <c r="L2873" i="7" s="1"/>
  <c r="L2874" i="7" s="1"/>
  <c r="L2875" i="7" s="1"/>
  <c r="L2876" i="7" s="1"/>
  <c r="L2877" i="7" s="1"/>
  <c r="L2878" i="7" s="1"/>
  <c r="L2879" i="7" s="1"/>
  <c r="L2880" i="7" s="1"/>
  <c r="L2881" i="7" s="1"/>
  <c r="L2882" i="7" s="1"/>
  <c r="L2883" i="7" s="1"/>
  <c r="L2884" i="7" s="1"/>
  <c r="L2885" i="7" s="1"/>
  <c r="L2886" i="7" s="1"/>
  <c r="L2887" i="7" s="1"/>
  <c r="L2888" i="7" s="1"/>
  <c r="L2889" i="7" s="1"/>
  <c r="L2890" i="7" s="1"/>
  <c r="L2891" i="7" s="1"/>
  <c r="L2892" i="7" s="1"/>
  <c r="L2893" i="7" s="1"/>
  <c r="L2894" i="7" s="1"/>
  <c r="L2895" i="7" s="1"/>
  <c r="L2896" i="7" s="1"/>
  <c r="L2897" i="7" s="1"/>
  <c r="L2898" i="7" s="1"/>
  <c r="L2899" i="7" s="1"/>
  <c r="L2900" i="7" s="1"/>
  <c r="L2901" i="7" s="1"/>
  <c r="L2902" i="7" s="1"/>
  <c r="L2903" i="7" s="1"/>
  <c r="L2904" i="7" s="1"/>
  <c r="L2905" i="7" s="1"/>
  <c r="L2906" i="7" s="1"/>
  <c r="L2907" i="7" s="1"/>
  <c r="L2908" i="7" s="1"/>
  <c r="L2909" i="7" s="1"/>
  <c r="L2910" i="7" s="1"/>
  <c r="L2911" i="7" s="1"/>
  <c r="L2912" i="7" s="1"/>
  <c r="L2913" i="7" s="1"/>
  <c r="L2914" i="7" s="1"/>
  <c r="L2915" i="7" s="1"/>
  <c r="L2916" i="7" s="1"/>
  <c r="L2917" i="7" s="1"/>
  <c r="L2918" i="7" s="1"/>
  <c r="L2919" i="7" s="1"/>
  <c r="L2920" i="7" s="1"/>
  <c r="L2921" i="7" s="1"/>
  <c r="L2922" i="7" s="1"/>
  <c r="L2923" i="7" s="1"/>
  <c r="L2924" i="7" s="1"/>
  <c r="L2925" i="7" s="1"/>
  <c r="L2926" i="7" s="1"/>
  <c r="L2927" i="7" s="1"/>
  <c r="L2928" i="7" s="1"/>
  <c r="L2929" i="7" s="1"/>
  <c r="L2930" i="7" s="1"/>
  <c r="L2931" i="7" s="1"/>
  <c r="L2932" i="7" s="1"/>
  <c r="L2933" i="7" s="1"/>
  <c r="L2934" i="7" s="1"/>
  <c r="L2935" i="7" s="1"/>
  <c r="L2936" i="7" s="1"/>
  <c r="L2937" i="7" s="1"/>
  <c r="L2938" i="7" s="1"/>
  <c r="L2939" i="7" s="1"/>
  <c r="L2940" i="7" s="1"/>
  <c r="L2941" i="7" s="1"/>
  <c r="L2942" i="7" s="1"/>
  <c r="L2943" i="7" s="1"/>
  <c r="L2944" i="7" s="1"/>
  <c r="L2945" i="7" s="1"/>
  <c r="L2946" i="7" s="1"/>
  <c r="L2947" i="7" s="1"/>
  <c r="L2948" i="7" s="1"/>
  <c r="L2949" i="7" s="1"/>
  <c r="L2950" i="7" s="1"/>
  <c r="L2951" i="7" s="1"/>
  <c r="L2952" i="7" s="1"/>
  <c r="L2953" i="7" s="1"/>
  <c r="L2954" i="7" s="1"/>
  <c r="L2955" i="7" s="1"/>
  <c r="L2956" i="7" s="1"/>
  <c r="L2957" i="7" s="1"/>
  <c r="L2958" i="7" s="1"/>
  <c r="L2959" i="7" s="1"/>
  <c r="L2960" i="7" s="1"/>
  <c r="L2961" i="7" s="1"/>
  <c r="L2962" i="7" s="1"/>
  <c r="L2963" i="7" s="1"/>
  <c r="L2964" i="7" s="1"/>
  <c r="L2965" i="7" s="1"/>
  <c r="L2966" i="7" s="1"/>
  <c r="L2967" i="7" s="1"/>
  <c r="L2968" i="7" s="1"/>
  <c r="L2969" i="7" s="1"/>
  <c r="L2970" i="7" s="1"/>
  <c r="L2971" i="7" s="1"/>
  <c r="L2972" i="7" s="1"/>
  <c r="L2973" i="7" s="1"/>
  <c r="L2974" i="7" s="1"/>
  <c r="L2975" i="7" s="1"/>
  <c r="L2976" i="7" s="1"/>
  <c r="L2977" i="7" s="1"/>
  <c r="L2978" i="7" s="1"/>
  <c r="L2979" i="7" s="1"/>
  <c r="L2980" i="7" s="1"/>
  <c r="L2981" i="7" s="1"/>
  <c r="L2982" i="7" s="1"/>
  <c r="L2983" i="7" s="1"/>
  <c r="L2984" i="7" s="1"/>
  <c r="L2985" i="7" s="1"/>
  <c r="L2986" i="7" s="1"/>
  <c r="L2987" i="7" s="1"/>
  <c r="L2988" i="7" s="1"/>
  <c r="L2989" i="7" s="1"/>
  <c r="L2990" i="7" s="1"/>
  <c r="L2991" i="7" s="1"/>
  <c r="L2992" i="7" s="1"/>
  <c r="L2993" i="7" s="1"/>
  <c r="L2994" i="7" s="1"/>
  <c r="L2995" i="7" s="1"/>
  <c r="L2996" i="7" s="1"/>
  <c r="L2997" i="7" s="1"/>
  <c r="L2998" i="7" s="1"/>
  <c r="L2999" i="7" s="1"/>
  <c r="L3000" i="7" s="1"/>
  <c r="L3001" i="7" s="1"/>
  <c r="L3002" i="7" s="1"/>
  <c r="L3003" i="7" s="1"/>
  <c r="L3004" i="7" s="1"/>
  <c r="L3005" i="7" s="1"/>
  <c r="L3006" i="7" s="1"/>
  <c r="L3007" i="7" s="1"/>
  <c r="L3008" i="7" s="1"/>
  <c r="L3009" i="7" s="1"/>
  <c r="L3010" i="7" s="1"/>
  <c r="L3011" i="7" s="1"/>
  <c r="L3012" i="7" s="1"/>
  <c r="L3013" i="7" s="1"/>
  <c r="L3014" i="7" s="1"/>
  <c r="L3015" i="7" s="1"/>
  <c r="L3016" i="7" s="1"/>
  <c r="L3017" i="7" s="1"/>
  <c r="L3018" i="7" s="1"/>
  <c r="L3019" i="7" s="1"/>
  <c r="L3020" i="7" s="1"/>
  <c r="L3021" i="7" s="1"/>
  <c r="L3022" i="7" s="1"/>
  <c r="L3023" i="7" s="1"/>
  <c r="L3024" i="7" s="1"/>
  <c r="L3025" i="7" s="1"/>
  <c r="L3026" i="7" s="1"/>
  <c r="L3027" i="7" s="1"/>
  <c r="L3028" i="7" s="1"/>
  <c r="L3029" i="7" s="1"/>
  <c r="L3030" i="7" s="1"/>
  <c r="L3031" i="7" s="1"/>
  <c r="L3032" i="7" s="1"/>
  <c r="L3033" i="7" s="1"/>
  <c r="L3034" i="7" s="1"/>
  <c r="L3035" i="7" s="1"/>
  <c r="L3036" i="7" s="1"/>
  <c r="L3037" i="7" s="1"/>
  <c r="L3038" i="7" s="1"/>
  <c r="L3039" i="7" s="1"/>
  <c r="L3040" i="7" s="1"/>
  <c r="L3041" i="7" s="1"/>
  <c r="L3042" i="7" s="1"/>
  <c r="L3043" i="7" s="1"/>
  <c r="L3044" i="7" s="1"/>
  <c r="L3045" i="7" s="1"/>
  <c r="L3046" i="7" s="1"/>
  <c r="L3047" i="7" s="1"/>
  <c r="L3048" i="7" s="1"/>
  <c r="L3049" i="7" s="1"/>
  <c r="L3050" i="7" s="1"/>
  <c r="L3051" i="7" s="1"/>
  <c r="L3052" i="7" s="1"/>
  <c r="L3053" i="7" s="1"/>
  <c r="L3054" i="7" s="1"/>
  <c r="L3055" i="7" s="1"/>
  <c r="L3056" i="7" s="1"/>
  <c r="L3057" i="7" s="1"/>
  <c r="L3058" i="7" s="1"/>
  <c r="L3059" i="7" s="1"/>
  <c r="L3060" i="7" s="1"/>
  <c r="L3061" i="7" s="1"/>
  <c r="L3062" i="7" s="1"/>
  <c r="L3063" i="7" s="1"/>
  <c r="L3064" i="7" s="1"/>
  <c r="L3065" i="7" s="1"/>
  <c r="L3066" i="7" s="1"/>
  <c r="L3067" i="7" s="1"/>
  <c r="L3068" i="7" s="1"/>
  <c r="L3069" i="7" s="1"/>
  <c r="L3070" i="7" s="1"/>
  <c r="L3071" i="7" s="1"/>
  <c r="L3072" i="7" s="1"/>
  <c r="L3073" i="7" s="1"/>
  <c r="L3074" i="7" s="1"/>
  <c r="L3075" i="7" s="1"/>
  <c r="L3076" i="7" s="1"/>
  <c r="L3077" i="7" s="1"/>
  <c r="L3078" i="7" s="1"/>
  <c r="L3079" i="7" s="1"/>
  <c r="L3080" i="7" s="1"/>
  <c r="L3081" i="7" s="1"/>
  <c r="L3082" i="7" s="1"/>
  <c r="L3083" i="7" s="1"/>
  <c r="L3084" i="7" s="1"/>
  <c r="L3085" i="7" s="1"/>
  <c r="L3086" i="7" s="1"/>
  <c r="L3087" i="7" s="1"/>
  <c r="L3088" i="7" s="1"/>
  <c r="L3089" i="7" s="1"/>
  <c r="L3090" i="7" s="1"/>
  <c r="L3091" i="7" s="1"/>
  <c r="L3092" i="7" s="1"/>
  <c r="L3093" i="7" s="1"/>
  <c r="L3094" i="7" s="1"/>
  <c r="L3095" i="7" s="1"/>
  <c r="L3096" i="7" s="1"/>
  <c r="L3097" i="7" s="1"/>
  <c r="L3098" i="7" s="1"/>
  <c r="L3099" i="7" s="1"/>
  <c r="L3100" i="7" s="1"/>
  <c r="L3101" i="7" s="1"/>
  <c r="L3102" i="7" s="1"/>
  <c r="L3103" i="7" s="1"/>
  <c r="L3104" i="7" s="1"/>
  <c r="L3105" i="7" s="1"/>
  <c r="L3106" i="7" s="1"/>
  <c r="L3107" i="7" s="1"/>
  <c r="L3108" i="7" s="1"/>
  <c r="L3109" i="7" s="1"/>
  <c r="L3110" i="7" s="1"/>
  <c r="L3111" i="7" s="1"/>
  <c r="L3112" i="7" s="1"/>
  <c r="L3113" i="7" s="1"/>
  <c r="L3114" i="7" s="1"/>
  <c r="L3115" i="7" s="1"/>
  <c r="L3116" i="7" s="1"/>
  <c r="L3117" i="7" s="1"/>
  <c r="L3118" i="7" s="1"/>
  <c r="L3119" i="7" s="1"/>
  <c r="L3120" i="7" s="1"/>
  <c r="L3121" i="7" s="1"/>
  <c r="L3122" i="7" s="1"/>
  <c r="L3123" i="7" s="1"/>
  <c r="L3124" i="7" s="1"/>
  <c r="L3125" i="7" s="1"/>
  <c r="L3126" i="7" s="1"/>
  <c r="L3127" i="7" s="1"/>
  <c r="L3128" i="7" s="1"/>
  <c r="L3129" i="7" s="1"/>
  <c r="L3130" i="7" s="1"/>
  <c r="L3131" i="7" s="1"/>
  <c r="L3132" i="7" s="1"/>
  <c r="L3133" i="7" s="1"/>
  <c r="L3134" i="7" s="1"/>
  <c r="L3135" i="7" s="1"/>
  <c r="L3136" i="7" s="1"/>
  <c r="L3137" i="7" s="1"/>
  <c r="L3138" i="7" s="1"/>
  <c r="L3139" i="7" s="1"/>
  <c r="L3140" i="7" s="1"/>
  <c r="L3141" i="7" s="1"/>
  <c r="L3142" i="7" s="1"/>
  <c r="L3143" i="7" s="1"/>
  <c r="L3144" i="7" s="1"/>
  <c r="L3145" i="7" s="1"/>
  <c r="L3146" i="7" s="1"/>
  <c r="L3147" i="7" s="1"/>
  <c r="L3148" i="7" s="1"/>
  <c r="L3149" i="7" s="1"/>
  <c r="L3150" i="7" s="1"/>
  <c r="L3151" i="7" s="1"/>
  <c r="L3152" i="7" s="1"/>
  <c r="L3153" i="7" s="1"/>
  <c r="L3154" i="7" s="1"/>
  <c r="L3155" i="7" s="1"/>
  <c r="L3156" i="7" s="1"/>
  <c r="L3157" i="7" s="1"/>
  <c r="L3158" i="7" s="1"/>
  <c r="L3159" i="7" s="1"/>
  <c r="L3160" i="7" s="1"/>
  <c r="L3161" i="7" s="1"/>
  <c r="L3162" i="7" s="1"/>
  <c r="L3163" i="7" s="1"/>
  <c r="L3164" i="7" s="1"/>
  <c r="L3165" i="7" s="1"/>
  <c r="L3166" i="7" s="1"/>
  <c r="L3167" i="7" s="1"/>
  <c r="L3168" i="7" s="1"/>
  <c r="L3169" i="7" s="1"/>
  <c r="L3170" i="7" s="1"/>
  <c r="L3171" i="7" s="1"/>
  <c r="L3172" i="7" s="1"/>
  <c r="L3173" i="7" s="1"/>
  <c r="L3174" i="7" s="1"/>
  <c r="L3175" i="7" s="1"/>
  <c r="L3176" i="7" s="1"/>
  <c r="L3177" i="7" s="1"/>
  <c r="L3178" i="7" s="1"/>
  <c r="L3179" i="7" s="1"/>
  <c r="L3180" i="7" s="1"/>
  <c r="L3181" i="7" s="1"/>
  <c r="L3182" i="7" s="1"/>
  <c r="L3183" i="7" s="1"/>
  <c r="L3184" i="7" s="1"/>
  <c r="L3185" i="7" s="1"/>
  <c r="L3186" i="7" s="1"/>
  <c r="L3187" i="7" s="1"/>
  <c r="L3188" i="7" s="1"/>
  <c r="L3189" i="7" s="1"/>
  <c r="L3190" i="7" s="1"/>
  <c r="L3191" i="7" s="1"/>
  <c r="L3192" i="7" s="1"/>
  <c r="L3193" i="7" s="1"/>
  <c r="L3194" i="7" s="1"/>
  <c r="L3195" i="7" s="1"/>
  <c r="L3196" i="7" s="1"/>
  <c r="L3197" i="7" s="1"/>
  <c r="L3198" i="7" s="1"/>
  <c r="L3199" i="7" s="1"/>
  <c r="L3200" i="7" s="1"/>
  <c r="L3201" i="7" s="1"/>
  <c r="L3202" i="7" s="1"/>
  <c r="L3203" i="7" s="1"/>
  <c r="L3204" i="7" s="1"/>
  <c r="L3205" i="7" s="1"/>
  <c r="L3206" i="7" s="1"/>
  <c r="L3207" i="7" s="1"/>
  <c r="L3208" i="7" s="1"/>
  <c r="L3209" i="7" s="1"/>
  <c r="L3210" i="7" s="1"/>
  <c r="L3211" i="7" s="1"/>
  <c r="L3212" i="7" s="1"/>
  <c r="L3213" i="7" s="1"/>
  <c r="L3214" i="7" s="1"/>
  <c r="L3215" i="7" s="1"/>
  <c r="L3216" i="7" s="1"/>
  <c r="L3217" i="7" s="1"/>
  <c r="L3218" i="7" s="1"/>
  <c r="L3219" i="7" s="1"/>
  <c r="L3220" i="7" s="1"/>
  <c r="L3221" i="7" s="1"/>
  <c r="L3222" i="7" s="1"/>
  <c r="L3223" i="7" s="1"/>
  <c r="L3224" i="7" s="1"/>
  <c r="L3225" i="7" s="1"/>
  <c r="L3226" i="7" s="1"/>
  <c r="L3227" i="7" s="1"/>
  <c r="L3228" i="7" s="1"/>
  <c r="L3229" i="7" s="1"/>
  <c r="L3230" i="7" s="1"/>
  <c r="L3231" i="7" s="1"/>
  <c r="L3232" i="7" s="1"/>
  <c r="L3233" i="7" s="1"/>
  <c r="L3234" i="7" s="1"/>
  <c r="L3235" i="7" s="1"/>
  <c r="L3236" i="7" s="1"/>
  <c r="L3237" i="7" s="1"/>
  <c r="L3238" i="7" s="1"/>
  <c r="L3239" i="7" s="1"/>
  <c r="L3240" i="7" s="1"/>
  <c r="L3241" i="7" s="1"/>
  <c r="L3242" i="7" s="1"/>
  <c r="L3243" i="7" s="1"/>
  <c r="L3244" i="7" s="1"/>
  <c r="L3245" i="7" s="1"/>
  <c r="L3246" i="7" s="1"/>
  <c r="L3247" i="7" s="1"/>
  <c r="L3248" i="7" s="1"/>
  <c r="L3249" i="7" s="1"/>
  <c r="L3250" i="7" s="1"/>
  <c r="L3251" i="7" s="1"/>
  <c r="L3252" i="7" s="1"/>
  <c r="L3253" i="7" s="1"/>
  <c r="L3254" i="7" s="1"/>
  <c r="L3255" i="7" s="1"/>
  <c r="L3256" i="7" s="1"/>
  <c r="L3257" i="7" s="1"/>
  <c r="L3258" i="7" s="1"/>
  <c r="L3259" i="7" s="1"/>
  <c r="L3260" i="7" s="1"/>
  <c r="L3261" i="7" s="1"/>
  <c r="L3262" i="7" s="1"/>
  <c r="L3263" i="7" s="1"/>
  <c r="L3264" i="7" s="1"/>
  <c r="L3265" i="7" s="1"/>
  <c r="L3266" i="7" s="1"/>
  <c r="L3267" i="7" s="1"/>
  <c r="L3268" i="7" s="1"/>
  <c r="L3269" i="7" s="1"/>
  <c r="L3270" i="7" s="1"/>
  <c r="L3271" i="7" s="1"/>
  <c r="L3272" i="7" s="1"/>
  <c r="L3273" i="7" s="1"/>
  <c r="L3274" i="7" s="1"/>
  <c r="L3275" i="7" s="1"/>
  <c r="L3276" i="7" s="1"/>
  <c r="L3277" i="7" s="1"/>
  <c r="L3278" i="7" s="1"/>
  <c r="L3279" i="7" s="1"/>
  <c r="L3280" i="7" s="1"/>
  <c r="L3281" i="7" s="1"/>
  <c r="L3282" i="7" s="1"/>
  <c r="L3283" i="7" s="1"/>
  <c r="L3284" i="7" s="1"/>
  <c r="L3285" i="7" s="1"/>
  <c r="L3286" i="7" s="1"/>
  <c r="L3287" i="7" s="1"/>
  <c r="L3288" i="7" s="1"/>
  <c r="L3289" i="7" s="1"/>
  <c r="L3290" i="7" s="1"/>
  <c r="L3291" i="7" s="1"/>
  <c r="L3292" i="7" s="1"/>
  <c r="L3293" i="7" s="1"/>
  <c r="L3294" i="7" s="1"/>
  <c r="L3295" i="7" s="1"/>
  <c r="L3296" i="7" s="1"/>
  <c r="L3297" i="7" s="1"/>
  <c r="L3298" i="7" s="1"/>
  <c r="L3299" i="7" s="1"/>
  <c r="L3300" i="7" s="1"/>
  <c r="L3301" i="7" s="1"/>
  <c r="L3302" i="7" s="1"/>
  <c r="L3303" i="7" s="1"/>
  <c r="L3304" i="7" s="1"/>
  <c r="L3305" i="7" s="1"/>
  <c r="L3306" i="7" s="1"/>
  <c r="L3307" i="7" s="1"/>
  <c r="L3308" i="7" s="1"/>
  <c r="L3309" i="7" s="1"/>
  <c r="L3310" i="7" s="1"/>
  <c r="L3311" i="7" s="1"/>
  <c r="L3312" i="7" s="1"/>
  <c r="L3313" i="7" s="1"/>
  <c r="L3314" i="7" s="1"/>
  <c r="L3315" i="7" s="1"/>
  <c r="L3316" i="7" s="1"/>
  <c r="L3317" i="7" s="1"/>
  <c r="L3318" i="7" s="1"/>
  <c r="L3319" i="7" s="1"/>
  <c r="L3320" i="7" s="1"/>
  <c r="L3321" i="7" s="1"/>
  <c r="L3322" i="7" s="1"/>
  <c r="L3323" i="7" s="1"/>
  <c r="L3324" i="7" s="1"/>
  <c r="L3325" i="7" s="1"/>
  <c r="L3326" i="7" s="1"/>
  <c r="L3327" i="7" s="1"/>
  <c r="L3328" i="7" s="1"/>
  <c r="L3329" i="7" s="1"/>
  <c r="L3330" i="7" s="1"/>
  <c r="L3331" i="7" s="1"/>
  <c r="L3332" i="7" s="1"/>
  <c r="L3333" i="7" s="1"/>
  <c r="L3334" i="7" s="1"/>
  <c r="L3335" i="7" s="1"/>
  <c r="L3336" i="7" s="1"/>
  <c r="L3337" i="7" s="1"/>
  <c r="L3338" i="7" s="1"/>
  <c r="L3339" i="7" s="1"/>
  <c r="L3340" i="7" s="1"/>
  <c r="L3341" i="7" s="1"/>
  <c r="L3342" i="7" s="1"/>
  <c r="L3343" i="7" s="1"/>
  <c r="L3344" i="7" s="1"/>
  <c r="L3345" i="7" s="1"/>
  <c r="L3346" i="7" s="1"/>
  <c r="L3347" i="7" s="1"/>
  <c r="L3348" i="7" s="1"/>
  <c r="L3349" i="7" s="1"/>
  <c r="L3350" i="7" s="1"/>
  <c r="L3351" i="7" s="1"/>
  <c r="L3352" i="7" s="1"/>
  <c r="L3353" i="7" s="1"/>
  <c r="L3354" i="7" s="1"/>
  <c r="L3355" i="7" s="1"/>
  <c r="L3356" i="7" s="1"/>
  <c r="L3357" i="7" s="1"/>
  <c r="L3358" i="7" s="1"/>
  <c r="L3359" i="7" s="1"/>
  <c r="L3360" i="7" s="1"/>
  <c r="L3361" i="7" s="1"/>
  <c r="L3362" i="7" s="1"/>
  <c r="L3363" i="7" s="1"/>
  <c r="L3364" i="7" s="1"/>
  <c r="L3365" i="7" s="1"/>
  <c r="L3366" i="7" s="1"/>
  <c r="L3367" i="7" s="1"/>
  <c r="L3368" i="7" s="1"/>
  <c r="L3369" i="7" s="1"/>
  <c r="L3370" i="7" s="1"/>
  <c r="L3371" i="7" s="1"/>
  <c r="L3372" i="7" s="1"/>
  <c r="L3373" i="7" s="1"/>
  <c r="L3374" i="7" s="1"/>
  <c r="L3375" i="7" s="1"/>
  <c r="L3376" i="7" s="1"/>
  <c r="L3377" i="7" s="1"/>
  <c r="L3378" i="7" s="1"/>
  <c r="L3379" i="7" s="1"/>
  <c r="L3380" i="7" s="1"/>
  <c r="L3381" i="7" s="1"/>
  <c r="L3382" i="7" s="1"/>
  <c r="L3383" i="7" s="1"/>
  <c r="L3384" i="7" s="1"/>
  <c r="L3385" i="7" s="1"/>
  <c r="L3386" i="7" s="1"/>
  <c r="L3387" i="7" s="1"/>
  <c r="L3388" i="7" s="1"/>
  <c r="L3389" i="7" s="1"/>
  <c r="L3390" i="7" s="1"/>
  <c r="L3391" i="7" s="1"/>
  <c r="L3392" i="7" s="1"/>
  <c r="L3393" i="7" s="1"/>
  <c r="L3394" i="7" s="1"/>
  <c r="L3395" i="7" s="1"/>
  <c r="L3396" i="7" s="1"/>
  <c r="L3397" i="7" s="1"/>
  <c r="L3398" i="7" s="1"/>
  <c r="L3399" i="7" s="1"/>
  <c r="L3400" i="7" s="1"/>
  <c r="L3401" i="7" s="1"/>
  <c r="L3402" i="7" s="1"/>
  <c r="L3403" i="7" s="1"/>
  <c r="L3404" i="7" s="1"/>
  <c r="L3405" i="7" s="1"/>
  <c r="L3406" i="7" s="1"/>
  <c r="L3407" i="7" s="1"/>
  <c r="L3408" i="7" s="1"/>
  <c r="L3409" i="7" s="1"/>
  <c r="L3410" i="7" s="1"/>
  <c r="L3411" i="7" s="1"/>
  <c r="L3412" i="7" s="1"/>
  <c r="L3413" i="7" s="1"/>
  <c r="L3414" i="7" s="1"/>
  <c r="L3415" i="7" s="1"/>
  <c r="L3416" i="7" s="1"/>
  <c r="L3417" i="7" s="1"/>
  <c r="L3418" i="7" s="1"/>
  <c r="L3419" i="7" s="1"/>
  <c r="L3420" i="7" s="1"/>
  <c r="L3421" i="7" s="1"/>
  <c r="L3422" i="7" s="1"/>
  <c r="L3423" i="7" s="1"/>
  <c r="L3424" i="7" s="1"/>
  <c r="L3425" i="7" s="1"/>
  <c r="L3426" i="7" s="1"/>
  <c r="L3427" i="7" s="1"/>
  <c r="L3428" i="7" s="1"/>
  <c r="L3429" i="7" s="1"/>
  <c r="L3430" i="7" s="1"/>
  <c r="L3431" i="7" s="1"/>
  <c r="L3432" i="7" s="1"/>
  <c r="L3433" i="7" s="1"/>
  <c r="L3434" i="7" s="1"/>
  <c r="L3435" i="7" s="1"/>
  <c r="L3436" i="7" s="1"/>
  <c r="L3437" i="7" s="1"/>
  <c r="L3438" i="7" s="1"/>
  <c r="L3439" i="7" s="1"/>
  <c r="L3440" i="7" s="1"/>
  <c r="L3441" i="7" s="1"/>
  <c r="L3442" i="7" s="1"/>
  <c r="L3443" i="7" s="1"/>
  <c r="L3444" i="7" s="1"/>
  <c r="L3445" i="7" s="1"/>
  <c r="L3446" i="7" s="1"/>
  <c r="L3447" i="7" s="1"/>
  <c r="L3448" i="7" s="1"/>
  <c r="L3449" i="7" s="1"/>
  <c r="L3450" i="7" s="1"/>
  <c r="L3451" i="7" s="1"/>
  <c r="L3452" i="7" s="1"/>
  <c r="L3453" i="7" s="1"/>
  <c r="L3454" i="7" s="1"/>
  <c r="L3455" i="7" s="1"/>
  <c r="L3456" i="7" s="1"/>
  <c r="L3457" i="7" s="1"/>
  <c r="L3458" i="7" s="1"/>
  <c r="L3459" i="7" s="1"/>
  <c r="L3460" i="7" s="1"/>
  <c r="L3461" i="7" s="1"/>
  <c r="L3462" i="7" s="1"/>
  <c r="L3463" i="7" s="1"/>
  <c r="L3464" i="7" s="1"/>
  <c r="L3465" i="7" s="1"/>
  <c r="L3466" i="7" s="1"/>
  <c r="L3467" i="7" s="1"/>
  <c r="L3468" i="7" s="1"/>
  <c r="L3469" i="7" s="1"/>
  <c r="L3470" i="7" s="1"/>
  <c r="L3471" i="7" s="1"/>
  <c r="L3472" i="7" s="1"/>
  <c r="L3473" i="7" s="1"/>
  <c r="L3474" i="7" s="1"/>
  <c r="L3475" i="7" s="1"/>
  <c r="L3476" i="7" s="1"/>
  <c r="L3477" i="7" s="1"/>
  <c r="L3478" i="7" s="1"/>
  <c r="L3479" i="7" s="1"/>
  <c r="L3480" i="7" s="1"/>
  <c r="L3481" i="7" s="1"/>
  <c r="L3482" i="7" s="1"/>
  <c r="L3483" i="7" s="1"/>
  <c r="L3484" i="7" s="1"/>
  <c r="L3485" i="7" s="1"/>
  <c r="L3486" i="7" s="1"/>
  <c r="L3487" i="7" s="1"/>
  <c r="L3488" i="7" s="1"/>
  <c r="L3489" i="7" s="1"/>
  <c r="L3490" i="7" s="1"/>
  <c r="L3491" i="7" s="1"/>
  <c r="L3492" i="7" s="1"/>
  <c r="L3493" i="7" s="1"/>
  <c r="L3494" i="7" s="1"/>
  <c r="L3495" i="7" s="1"/>
  <c r="L3496" i="7" s="1"/>
  <c r="L3497" i="7" s="1"/>
  <c r="L3498" i="7" s="1"/>
  <c r="L3499" i="7" s="1"/>
  <c r="L3500" i="7" s="1"/>
  <c r="L3501" i="7" s="1"/>
  <c r="L3502" i="7" s="1"/>
  <c r="L3503" i="7" s="1"/>
  <c r="L3504" i="7" s="1"/>
  <c r="L3505" i="7" s="1"/>
  <c r="L3506" i="7" s="1"/>
  <c r="L3507" i="7" s="1"/>
  <c r="L3508" i="7" s="1"/>
  <c r="L3509" i="7" s="1"/>
  <c r="L3510" i="7" s="1"/>
  <c r="L3511" i="7" s="1"/>
  <c r="L3512" i="7" s="1"/>
  <c r="L3513" i="7" s="1"/>
  <c r="L3514" i="7" s="1"/>
  <c r="L3515" i="7" s="1"/>
  <c r="L3516" i="7" s="1"/>
  <c r="L3517" i="7" s="1"/>
  <c r="L3518" i="7" s="1"/>
  <c r="L3519" i="7" s="1"/>
  <c r="L3520" i="7" s="1"/>
  <c r="L3521" i="7" s="1"/>
  <c r="L3522" i="7" s="1"/>
  <c r="L3523" i="7" s="1"/>
  <c r="L3524" i="7" s="1"/>
  <c r="L3525" i="7" s="1"/>
  <c r="L3526" i="7" s="1"/>
  <c r="L3527" i="7" s="1"/>
  <c r="L3528" i="7" s="1"/>
  <c r="L3529" i="7" s="1"/>
  <c r="L3530" i="7" s="1"/>
  <c r="L3531" i="7" s="1"/>
  <c r="L3532" i="7" s="1"/>
  <c r="L3533" i="7" s="1"/>
  <c r="L3534" i="7" s="1"/>
  <c r="L3535" i="7" s="1"/>
  <c r="L3536" i="7" s="1"/>
  <c r="L3537" i="7" s="1"/>
  <c r="L3538" i="7" s="1"/>
  <c r="L3539" i="7" s="1"/>
  <c r="L3540" i="7" s="1"/>
  <c r="L3541" i="7" s="1"/>
  <c r="L3542" i="7" s="1"/>
  <c r="L3543" i="7" s="1"/>
  <c r="L3544" i="7" s="1"/>
  <c r="L3545" i="7" s="1"/>
  <c r="L3546" i="7" s="1"/>
  <c r="L3547" i="7" s="1"/>
  <c r="L3548" i="7" s="1"/>
  <c r="L3549" i="7" s="1"/>
  <c r="L3550" i="7" s="1"/>
  <c r="L3551" i="7" s="1"/>
  <c r="L3552" i="7" s="1"/>
  <c r="L3553" i="7" s="1"/>
  <c r="L3554" i="7" s="1"/>
  <c r="L3555" i="7" s="1"/>
  <c r="L3556" i="7" s="1"/>
  <c r="L3557" i="7" s="1"/>
  <c r="L3558" i="7" s="1"/>
  <c r="L3559" i="7" s="1"/>
  <c r="L3560" i="7" s="1"/>
  <c r="L3561" i="7" s="1"/>
  <c r="L3562" i="7" s="1"/>
  <c r="L3563" i="7" s="1"/>
  <c r="L3564" i="7" s="1"/>
  <c r="L3565" i="7" s="1"/>
  <c r="L3566" i="7" s="1"/>
  <c r="L3567" i="7" s="1"/>
  <c r="L3568" i="7" s="1"/>
  <c r="L3569" i="7" s="1"/>
  <c r="L3570" i="7" s="1"/>
  <c r="L3571" i="7" s="1"/>
  <c r="L3572" i="7" s="1"/>
  <c r="L3573" i="7" s="1"/>
  <c r="L3574" i="7" s="1"/>
  <c r="L3575" i="7" s="1"/>
  <c r="L3576" i="7" s="1"/>
  <c r="L3577" i="7" s="1"/>
  <c r="L3578" i="7" s="1"/>
  <c r="L3579" i="7" s="1"/>
  <c r="L3580" i="7" s="1"/>
  <c r="L3581" i="7" s="1"/>
  <c r="L3582" i="7" s="1"/>
  <c r="L3583" i="7" s="1"/>
  <c r="L3584" i="7" s="1"/>
  <c r="L3585" i="7" s="1"/>
  <c r="L3586" i="7" s="1"/>
  <c r="L3587" i="7" s="1"/>
  <c r="L3588" i="7" s="1"/>
  <c r="L3589" i="7" s="1"/>
  <c r="L3590" i="7" s="1"/>
  <c r="L3591" i="7" s="1"/>
  <c r="L3592" i="7" s="1"/>
  <c r="L3593" i="7" s="1"/>
  <c r="L3594" i="7" s="1"/>
  <c r="L3595" i="7" s="1"/>
  <c r="L3596" i="7" s="1"/>
  <c r="L3597" i="7" s="1"/>
  <c r="L3598" i="7" s="1"/>
  <c r="L3599" i="7" s="1"/>
  <c r="L3600" i="7" s="1"/>
  <c r="L3601" i="7" s="1"/>
  <c r="L3602" i="7" s="1"/>
  <c r="L3603" i="7" s="1"/>
  <c r="L3604" i="7" s="1"/>
  <c r="L3605" i="7" s="1"/>
  <c r="L3606" i="7" s="1"/>
  <c r="L3607" i="7" s="1"/>
  <c r="L3608" i="7" s="1"/>
  <c r="L3609" i="7" s="1"/>
  <c r="L3610" i="7" s="1"/>
  <c r="L3611" i="7" s="1"/>
  <c r="L3612" i="7" s="1"/>
  <c r="L3613" i="7" s="1"/>
  <c r="L3614" i="7" s="1"/>
  <c r="L3615" i="7" s="1"/>
  <c r="L3616" i="7" s="1"/>
  <c r="L3617" i="7" s="1"/>
  <c r="L3618" i="7" s="1"/>
  <c r="L3619" i="7" s="1"/>
  <c r="L3620" i="7" s="1"/>
  <c r="L3621" i="7" s="1"/>
  <c r="L3622" i="7" s="1"/>
  <c r="L3623" i="7" s="1"/>
  <c r="L3624" i="7" s="1"/>
  <c r="L3625" i="7" s="1"/>
  <c r="L3626" i="7" s="1"/>
  <c r="L3627" i="7" s="1"/>
  <c r="L3628" i="7" s="1"/>
  <c r="L3629" i="7" s="1"/>
  <c r="L3630" i="7" s="1"/>
  <c r="L3631" i="7" s="1"/>
  <c r="L3632" i="7" s="1"/>
  <c r="L3633" i="7" s="1"/>
  <c r="L3634" i="7" s="1"/>
  <c r="L3635" i="7" s="1"/>
  <c r="L3636" i="7" s="1"/>
  <c r="L3637" i="7" s="1"/>
  <c r="L3638" i="7" s="1"/>
  <c r="L3639" i="7" s="1"/>
  <c r="L3640" i="7" s="1"/>
  <c r="L3641" i="7" s="1"/>
  <c r="L3642" i="7" s="1"/>
  <c r="L3643" i="7" s="1"/>
  <c r="L3644" i="7" s="1"/>
  <c r="L3645" i="7" s="1"/>
  <c r="L3646" i="7" s="1"/>
  <c r="L3647" i="7" s="1"/>
  <c r="L3648" i="7" s="1"/>
  <c r="L3649" i="7" s="1"/>
  <c r="L3650" i="7" s="1"/>
  <c r="L3651" i="7" s="1"/>
  <c r="L3652" i="7" s="1"/>
  <c r="L3653" i="7" s="1"/>
  <c r="L3654" i="7" s="1"/>
  <c r="L3655" i="7" s="1"/>
  <c r="L3656" i="7" s="1"/>
  <c r="L3657" i="7" s="1"/>
  <c r="L3658" i="7" s="1"/>
  <c r="L3659" i="7" s="1"/>
  <c r="L3660" i="7" s="1"/>
  <c r="L3661" i="7" s="1"/>
  <c r="L3662" i="7" s="1"/>
  <c r="L3663" i="7" s="1"/>
  <c r="L3664" i="7" s="1"/>
  <c r="L3665" i="7" s="1"/>
  <c r="L3666" i="7" s="1"/>
  <c r="L3667" i="7" s="1"/>
  <c r="L3668" i="7" s="1"/>
  <c r="L3669" i="7" s="1"/>
  <c r="L3670" i="7" s="1"/>
  <c r="L3671" i="7" s="1"/>
  <c r="L3672" i="7" s="1"/>
  <c r="L3673" i="7" s="1"/>
  <c r="L3674" i="7" s="1"/>
  <c r="L3675" i="7" s="1"/>
  <c r="L3676" i="7" s="1"/>
  <c r="L3677" i="7" s="1"/>
  <c r="L3678" i="7" s="1"/>
  <c r="L3679" i="7" s="1"/>
  <c r="L3680" i="7" s="1"/>
  <c r="L3681" i="7" s="1"/>
  <c r="L3682" i="7" s="1"/>
  <c r="L3683" i="7" s="1"/>
  <c r="L3684" i="7" s="1"/>
  <c r="L3685" i="7" s="1"/>
  <c r="L3686" i="7" s="1"/>
  <c r="L3687" i="7" s="1"/>
  <c r="L3688" i="7" s="1"/>
  <c r="L3689" i="7" s="1"/>
  <c r="L3690" i="7" s="1"/>
  <c r="L3691" i="7" s="1"/>
  <c r="L3692" i="7" s="1"/>
  <c r="L3693" i="7" s="1"/>
  <c r="L3694" i="7" s="1"/>
  <c r="L3695" i="7" s="1"/>
  <c r="L3696" i="7" s="1"/>
  <c r="L3697" i="7" s="1"/>
  <c r="L3698" i="7" s="1"/>
  <c r="L3699" i="7" s="1"/>
  <c r="L3700" i="7" s="1"/>
  <c r="L3701" i="7" s="1"/>
  <c r="L3702" i="7" s="1"/>
  <c r="L3703" i="7" s="1"/>
  <c r="L3704" i="7" s="1"/>
  <c r="L3705" i="7" s="1"/>
  <c r="L3706" i="7" s="1"/>
  <c r="L3707" i="7" s="1"/>
  <c r="L3708" i="7" s="1"/>
  <c r="L3709" i="7" s="1"/>
  <c r="L3710" i="7" s="1"/>
  <c r="L3711" i="7" s="1"/>
  <c r="L3712" i="7" s="1"/>
  <c r="L3713" i="7" s="1"/>
  <c r="L3714" i="7" s="1"/>
  <c r="L3715" i="7" s="1"/>
  <c r="L3716" i="7" s="1"/>
  <c r="L3717" i="7" s="1"/>
  <c r="L3718" i="7" s="1"/>
  <c r="L3719" i="7" s="1"/>
  <c r="L3720" i="7" s="1"/>
  <c r="L3721" i="7" s="1"/>
  <c r="L3722" i="7" s="1"/>
  <c r="L3723" i="7" s="1"/>
  <c r="L3724" i="7" s="1"/>
  <c r="L3725" i="7" s="1"/>
  <c r="L3726" i="7" s="1"/>
  <c r="L3727" i="7" s="1"/>
  <c r="L3728" i="7" s="1"/>
  <c r="L3729" i="7" s="1"/>
  <c r="L3730" i="7" s="1"/>
  <c r="L3731" i="7" s="1"/>
  <c r="L3732" i="7" s="1"/>
  <c r="L3733" i="7" s="1"/>
  <c r="L3734" i="7" s="1"/>
  <c r="L3735" i="7" s="1"/>
  <c r="L3736" i="7" s="1"/>
  <c r="L3737" i="7" s="1"/>
  <c r="L3738" i="7" s="1"/>
  <c r="L3739" i="7" s="1"/>
  <c r="L3740" i="7" s="1"/>
  <c r="L3741" i="7" s="1"/>
  <c r="L3742" i="7" s="1"/>
  <c r="L3743" i="7" s="1"/>
  <c r="L3744" i="7" s="1"/>
  <c r="L3745" i="7" s="1"/>
  <c r="L3746" i="7" s="1"/>
  <c r="L3747" i="7" s="1"/>
  <c r="L3748" i="7" s="1"/>
  <c r="L3749" i="7" s="1"/>
  <c r="L3750" i="7" s="1"/>
  <c r="L3751" i="7" s="1"/>
  <c r="L3752" i="7" s="1"/>
  <c r="L3753" i="7" s="1"/>
  <c r="L3754" i="7" s="1"/>
  <c r="L3755" i="7" s="1"/>
  <c r="L3756" i="7" s="1"/>
  <c r="L3757" i="7" s="1"/>
  <c r="L3758" i="7" s="1"/>
  <c r="L3759" i="7" s="1"/>
  <c r="L3760" i="7" s="1"/>
  <c r="L3761" i="7" s="1"/>
  <c r="L3762" i="7" s="1"/>
  <c r="L3763" i="7" s="1"/>
  <c r="L3764" i="7" s="1"/>
  <c r="L3765" i="7" s="1"/>
  <c r="L3766" i="7" s="1"/>
  <c r="L3767" i="7" s="1"/>
  <c r="L3768" i="7" s="1"/>
  <c r="L3769" i="7" s="1"/>
  <c r="L3770" i="7" s="1"/>
  <c r="L3771" i="7" s="1"/>
  <c r="L3772" i="7" s="1"/>
  <c r="L3773" i="7" s="1"/>
  <c r="L3774" i="7" s="1"/>
  <c r="L3775" i="7" s="1"/>
  <c r="L3776" i="7" s="1"/>
  <c r="L3777" i="7" s="1"/>
  <c r="L3778" i="7" s="1"/>
  <c r="L3779" i="7" s="1"/>
  <c r="L3780" i="7" s="1"/>
  <c r="L3781" i="7" s="1"/>
  <c r="L3782" i="7" s="1"/>
  <c r="L3783" i="7" s="1"/>
  <c r="L3784" i="7" s="1"/>
  <c r="L3785" i="7" s="1"/>
  <c r="L3786" i="7" s="1"/>
  <c r="L3787" i="7" s="1"/>
  <c r="L3788" i="7" s="1"/>
  <c r="L3789" i="7" s="1"/>
  <c r="L3790" i="7" s="1"/>
  <c r="L3791" i="7" s="1"/>
  <c r="L3792" i="7" s="1"/>
  <c r="L3793" i="7" s="1"/>
  <c r="L3794" i="7" s="1"/>
  <c r="L3795" i="7" s="1"/>
  <c r="L3796" i="7" s="1"/>
  <c r="L3797" i="7" s="1"/>
  <c r="L3798" i="7" s="1"/>
  <c r="L3799" i="7" s="1"/>
  <c r="L3800" i="7" s="1"/>
  <c r="L3801" i="7" s="1"/>
  <c r="L3802" i="7" s="1"/>
  <c r="L3803" i="7" s="1"/>
  <c r="L3804" i="7" s="1"/>
  <c r="L3805" i="7" s="1"/>
  <c r="L3806" i="7" s="1"/>
  <c r="L3807" i="7" s="1"/>
  <c r="L3808" i="7" s="1"/>
  <c r="L3809" i="7" s="1"/>
  <c r="L3810" i="7" s="1"/>
  <c r="L3811" i="7" s="1"/>
  <c r="L3812" i="7" s="1"/>
  <c r="L3813" i="7" s="1"/>
  <c r="L3814" i="7" s="1"/>
  <c r="L3815" i="7" s="1"/>
  <c r="L3816" i="7" s="1"/>
  <c r="L3817" i="7" s="1"/>
  <c r="L3818" i="7" s="1"/>
  <c r="L3819" i="7" s="1"/>
  <c r="L3820" i="7" s="1"/>
  <c r="L3821" i="7" s="1"/>
  <c r="L3822" i="7" s="1"/>
  <c r="L3823" i="7" s="1"/>
  <c r="L3824" i="7" s="1"/>
  <c r="L3825" i="7" s="1"/>
  <c r="L3826" i="7" s="1"/>
  <c r="L3827" i="7" s="1"/>
  <c r="L3828" i="7" s="1"/>
  <c r="L3829" i="7" s="1"/>
  <c r="L3830" i="7" s="1"/>
  <c r="L3831" i="7" s="1"/>
  <c r="L3832" i="7" s="1"/>
  <c r="L3833" i="7" s="1"/>
  <c r="L3834" i="7" s="1"/>
  <c r="L3835" i="7" s="1"/>
  <c r="L3836" i="7" s="1"/>
  <c r="L3837" i="7" s="1"/>
  <c r="L3838" i="7" s="1"/>
  <c r="L3839" i="7" s="1"/>
  <c r="L3840" i="7" s="1"/>
  <c r="L3841" i="7" s="1"/>
  <c r="L3842" i="7" s="1"/>
  <c r="L3843" i="7" s="1"/>
  <c r="L3844" i="7" s="1"/>
  <c r="L3845" i="7" s="1"/>
  <c r="L3846" i="7" s="1"/>
  <c r="L3847" i="7" s="1"/>
  <c r="L3848" i="7" s="1"/>
  <c r="L3849" i="7" s="1"/>
  <c r="L3850" i="7" s="1"/>
  <c r="L3851" i="7" s="1"/>
  <c r="L3852" i="7" s="1"/>
  <c r="L3853" i="7" s="1"/>
  <c r="L3854" i="7" s="1"/>
  <c r="L3855" i="7" s="1"/>
  <c r="L3856" i="7" s="1"/>
  <c r="L3857" i="7" s="1"/>
  <c r="L3858" i="7" s="1"/>
  <c r="L3859" i="7" s="1"/>
  <c r="L3860" i="7" s="1"/>
  <c r="L3861" i="7" s="1"/>
  <c r="L3862" i="7" s="1"/>
  <c r="L3863" i="7" s="1"/>
  <c r="L3864" i="7" s="1"/>
  <c r="L3865" i="7" s="1"/>
  <c r="L3866" i="7" s="1"/>
  <c r="L3867" i="7" s="1"/>
  <c r="L3868" i="7" s="1"/>
  <c r="L3869" i="7" s="1"/>
  <c r="L3870" i="7" s="1"/>
  <c r="L3871" i="7" s="1"/>
  <c r="L3872" i="7" s="1"/>
  <c r="L3873" i="7" s="1"/>
  <c r="L3874" i="7" s="1"/>
  <c r="L3875" i="7" s="1"/>
  <c r="L3876" i="7" s="1"/>
  <c r="L3877" i="7" s="1"/>
  <c r="L3878" i="7" s="1"/>
  <c r="L3879" i="7" s="1"/>
  <c r="L3880" i="7" s="1"/>
  <c r="L3881" i="7" s="1"/>
  <c r="L3882" i="7" s="1"/>
  <c r="L3883" i="7" s="1"/>
  <c r="L3884" i="7" s="1"/>
  <c r="L3885" i="7" s="1"/>
  <c r="L3886" i="7" s="1"/>
  <c r="L3887" i="7" s="1"/>
  <c r="L3888" i="7" s="1"/>
  <c r="L3889" i="7" s="1"/>
  <c r="L3890" i="7" s="1"/>
  <c r="L3891" i="7" s="1"/>
  <c r="L3892" i="7" s="1"/>
  <c r="L3893" i="7" s="1"/>
  <c r="L3894" i="7" s="1"/>
  <c r="L3895" i="7" s="1"/>
  <c r="L3896" i="7" s="1"/>
  <c r="L3897" i="7" s="1"/>
  <c r="L3898" i="7" s="1"/>
  <c r="L3899" i="7" s="1"/>
  <c r="L3900" i="7" s="1"/>
  <c r="L3901" i="7" s="1"/>
  <c r="L3902" i="7" s="1"/>
  <c r="L3903" i="7" s="1"/>
  <c r="L3904" i="7" s="1"/>
  <c r="L3905" i="7" s="1"/>
  <c r="L3906" i="7" s="1"/>
  <c r="L3907" i="7" s="1"/>
  <c r="L3908" i="7" s="1"/>
  <c r="L3909" i="7" s="1"/>
  <c r="L3910" i="7" s="1"/>
  <c r="L3911" i="7" s="1"/>
  <c r="L3912" i="7" s="1"/>
  <c r="L3913" i="7" s="1"/>
  <c r="L3914" i="7" s="1"/>
  <c r="L3915" i="7" s="1"/>
  <c r="L3916" i="7" s="1"/>
  <c r="L3917" i="7" s="1"/>
  <c r="L3918" i="7" s="1"/>
  <c r="L3919" i="7" s="1"/>
  <c r="L3920" i="7" s="1"/>
  <c r="L3921" i="7" s="1"/>
  <c r="L3922" i="7" s="1"/>
  <c r="L3923" i="7" s="1"/>
  <c r="L3924" i="7" s="1"/>
  <c r="L3925" i="7" s="1"/>
  <c r="L3926" i="7" s="1"/>
  <c r="L3927" i="7" s="1"/>
  <c r="L3928" i="7" s="1"/>
  <c r="L3929" i="7" s="1"/>
  <c r="L3930" i="7" s="1"/>
  <c r="L3931" i="7" s="1"/>
  <c r="L3932" i="7" s="1"/>
  <c r="L3933" i="7" s="1"/>
  <c r="L3934" i="7" s="1"/>
  <c r="L3935" i="7" s="1"/>
  <c r="L3936" i="7" s="1"/>
  <c r="L3937" i="7" s="1"/>
  <c r="L3938" i="7" s="1"/>
  <c r="L3939" i="7" s="1"/>
  <c r="L3940" i="7" s="1"/>
  <c r="L3941" i="7" s="1"/>
  <c r="L3942" i="7" s="1"/>
  <c r="L3943" i="7" s="1"/>
  <c r="L3944" i="7" s="1"/>
  <c r="L3945" i="7" s="1"/>
  <c r="L3946" i="7" s="1"/>
  <c r="L3947" i="7" s="1"/>
  <c r="L3948" i="7" s="1"/>
  <c r="L3949" i="7" s="1"/>
  <c r="L3950" i="7" s="1"/>
  <c r="L3951" i="7" s="1"/>
  <c r="L3952" i="7" s="1"/>
  <c r="L3953" i="7" s="1"/>
  <c r="L3954" i="7" s="1"/>
  <c r="L3955" i="7" s="1"/>
  <c r="L3956" i="7" s="1"/>
  <c r="L3957" i="7" s="1"/>
  <c r="L3958" i="7" s="1"/>
  <c r="L3959" i="7" s="1"/>
  <c r="L3960" i="7" s="1"/>
  <c r="L3961" i="7" s="1"/>
  <c r="L3962" i="7" s="1"/>
  <c r="L3963" i="7" s="1"/>
  <c r="L3964" i="7" s="1"/>
  <c r="L3965" i="7" s="1"/>
  <c r="L3966" i="7" s="1"/>
  <c r="L3967" i="7" s="1"/>
  <c r="L3968" i="7" s="1"/>
  <c r="L3969" i="7" s="1"/>
  <c r="L3970" i="7" s="1"/>
  <c r="L3971" i="7" s="1"/>
  <c r="L3972" i="7" s="1"/>
  <c r="L3973" i="7" s="1"/>
  <c r="L3974" i="7" s="1"/>
  <c r="L3975" i="7" s="1"/>
  <c r="L3976" i="7" s="1"/>
  <c r="L3977" i="7" s="1"/>
  <c r="L3978" i="7" s="1"/>
  <c r="L3979" i="7" s="1"/>
  <c r="L3980" i="7" s="1"/>
  <c r="L3981" i="7" s="1"/>
  <c r="L3982" i="7" s="1"/>
  <c r="L3983" i="7" s="1"/>
  <c r="L3984" i="7" s="1"/>
  <c r="L3985" i="7" s="1"/>
  <c r="L3986" i="7" s="1"/>
  <c r="L3987" i="7" s="1"/>
  <c r="L3988" i="7" s="1"/>
  <c r="L3989" i="7" s="1"/>
  <c r="L3990" i="7" s="1"/>
  <c r="L3991" i="7" s="1"/>
  <c r="L3992" i="7" s="1"/>
  <c r="L3993" i="7" s="1"/>
  <c r="L3994" i="7" s="1"/>
  <c r="L3995" i="7" s="1"/>
  <c r="L3996" i="7" s="1"/>
  <c r="L3997" i="7" s="1"/>
  <c r="L3998" i="7" s="1"/>
  <c r="L3999" i="7" s="1"/>
  <c r="L4000" i="7" s="1"/>
  <c r="L4001" i="7" s="1"/>
  <c r="L4002" i="7" s="1"/>
  <c r="L4003" i="7" s="1"/>
  <c r="L4004" i="7" s="1"/>
  <c r="L4005" i="7" s="1"/>
  <c r="L4006" i="7" s="1"/>
  <c r="L4007" i="7" s="1"/>
  <c r="L4008" i="7" s="1"/>
  <c r="L4009" i="7" s="1"/>
  <c r="L4010" i="7" s="1"/>
  <c r="L4011" i="7" s="1"/>
  <c r="L4012" i="7" s="1"/>
  <c r="L4013" i="7" s="1"/>
  <c r="L4014" i="7" s="1"/>
  <c r="L4015" i="7" s="1"/>
  <c r="L4016" i="7" s="1"/>
  <c r="L4017" i="7" s="1"/>
  <c r="L4018" i="7" s="1"/>
  <c r="L4019" i="7" s="1"/>
  <c r="L4020" i="7" s="1"/>
  <c r="L4021" i="7" s="1"/>
  <c r="L4022" i="7" s="1"/>
  <c r="L4023" i="7" s="1"/>
  <c r="L4024" i="7" s="1"/>
  <c r="L4025" i="7" s="1"/>
  <c r="L4026" i="7" s="1"/>
  <c r="L4027" i="7" s="1"/>
  <c r="L4028" i="7" s="1"/>
  <c r="L4029" i="7" s="1"/>
  <c r="L4030" i="7" s="1"/>
  <c r="L4031" i="7" s="1"/>
  <c r="L4032" i="7" s="1"/>
  <c r="L4033" i="7" s="1"/>
  <c r="L4034" i="7" s="1"/>
  <c r="L4035" i="7" s="1"/>
  <c r="L4036" i="7" s="1"/>
  <c r="L4037" i="7" s="1"/>
  <c r="L4038" i="7" s="1"/>
  <c r="L4039" i="7" s="1"/>
  <c r="L4040" i="7" s="1"/>
  <c r="L4041" i="7" s="1"/>
  <c r="L4042" i="7" s="1"/>
  <c r="L4043" i="7" s="1"/>
  <c r="L4044" i="7" s="1"/>
  <c r="L4045" i="7" s="1"/>
  <c r="L4046" i="7" s="1"/>
  <c r="L4047" i="7" s="1"/>
  <c r="L4048" i="7" s="1"/>
  <c r="L4049" i="7" s="1"/>
  <c r="L4050" i="7" s="1"/>
  <c r="L4051" i="7" s="1"/>
  <c r="L4052" i="7" s="1"/>
  <c r="L4053" i="7" s="1"/>
  <c r="L4054" i="7" s="1"/>
  <c r="L4055" i="7" s="1"/>
  <c r="L4056" i="7" s="1"/>
  <c r="L4057" i="7" s="1"/>
  <c r="L4058" i="7" s="1"/>
  <c r="L4059" i="7" s="1"/>
  <c r="L4060" i="7" s="1"/>
  <c r="L4061" i="7" s="1"/>
  <c r="L4062" i="7" s="1"/>
  <c r="L4063" i="7" s="1"/>
  <c r="L4064" i="7" s="1"/>
  <c r="L4065" i="7" s="1"/>
  <c r="L4066" i="7" s="1"/>
  <c r="L4067" i="7" s="1"/>
  <c r="L4068" i="7" s="1"/>
  <c r="L4069" i="7" s="1"/>
  <c r="L4070" i="7" s="1"/>
  <c r="L4071" i="7" s="1"/>
  <c r="L4072" i="7" s="1"/>
  <c r="L4073" i="7" s="1"/>
  <c r="L4074" i="7" s="1"/>
  <c r="L4075" i="7" s="1"/>
  <c r="L4076" i="7" s="1"/>
  <c r="L4077" i="7" s="1"/>
  <c r="L4078" i="7" s="1"/>
  <c r="L4079" i="7" s="1"/>
  <c r="L4080" i="7" s="1"/>
  <c r="L4081" i="7" s="1"/>
  <c r="L4082" i="7" s="1"/>
  <c r="L4083" i="7" s="1"/>
  <c r="L4084" i="7" s="1"/>
  <c r="L4085" i="7" s="1"/>
  <c r="L4086" i="7" s="1"/>
  <c r="L4087" i="7" s="1"/>
  <c r="L4088" i="7" s="1"/>
  <c r="L4089" i="7" s="1"/>
  <c r="L4090" i="7" s="1"/>
  <c r="L4091" i="7" s="1"/>
  <c r="L4092" i="7" s="1"/>
  <c r="L4093" i="7" s="1"/>
  <c r="L4094" i="7" s="1"/>
  <c r="L4095" i="7" s="1"/>
  <c r="L4096" i="7" s="1"/>
  <c r="L4097" i="7" s="1"/>
  <c r="L4098" i="7" s="1"/>
  <c r="L4099" i="7" s="1"/>
  <c r="L4100" i="7" s="1"/>
  <c r="L4101" i="7" s="1"/>
  <c r="L4102" i="7" s="1"/>
  <c r="L4103" i="7" s="1"/>
  <c r="L4104" i="7" s="1"/>
  <c r="L4105" i="7" s="1"/>
  <c r="L4106" i="7" s="1"/>
  <c r="L4107" i="7" s="1"/>
  <c r="L4108" i="7" s="1"/>
  <c r="L4109" i="7" s="1"/>
  <c r="L4110" i="7" s="1"/>
  <c r="L4111" i="7" s="1"/>
  <c r="L4112" i="7" s="1"/>
  <c r="L4113" i="7" s="1"/>
  <c r="L4114" i="7" s="1"/>
  <c r="L4115" i="7" s="1"/>
  <c r="L4116" i="7" s="1"/>
  <c r="L4117" i="7" s="1"/>
  <c r="L4118" i="7" s="1"/>
  <c r="L4119" i="7" s="1"/>
  <c r="L4120" i="7" s="1"/>
  <c r="L4121" i="7" s="1"/>
  <c r="L4122" i="7" s="1"/>
  <c r="L4123" i="7" s="1"/>
  <c r="L4124" i="7" s="1"/>
  <c r="L4125" i="7" s="1"/>
  <c r="L4126" i="7" s="1"/>
  <c r="L4127" i="7" s="1"/>
  <c r="L4128" i="7" s="1"/>
  <c r="L4129" i="7" s="1"/>
  <c r="L4130" i="7" s="1"/>
  <c r="L4131" i="7" s="1"/>
  <c r="L4132" i="7" s="1"/>
  <c r="L4133" i="7" s="1"/>
  <c r="L4134" i="7" s="1"/>
  <c r="L4135" i="7" s="1"/>
  <c r="L4136" i="7" s="1"/>
  <c r="L4137" i="7" s="1"/>
  <c r="L4138" i="7" s="1"/>
  <c r="L4139" i="7" s="1"/>
  <c r="L4140" i="7" s="1"/>
  <c r="L4141" i="7" s="1"/>
  <c r="L4142" i="7" s="1"/>
  <c r="L4143" i="7" s="1"/>
  <c r="L4144" i="7" s="1"/>
  <c r="L4145" i="7" s="1"/>
  <c r="L4146" i="7" s="1"/>
  <c r="L4147" i="7" s="1"/>
  <c r="L4148" i="7" s="1"/>
  <c r="L4149" i="7" s="1"/>
  <c r="L4150" i="7" s="1"/>
  <c r="L4151" i="7" s="1"/>
  <c r="L4152" i="7" s="1"/>
  <c r="L4153" i="7" s="1"/>
  <c r="L4154" i="7" s="1"/>
  <c r="L4155" i="7" s="1"/>
  <c r="L4156" i="7" s="1"/>
  <c r="L4157" i="7" s="1"/>
  <c r="L4158" i="7" s="1"/>
  <c r="L4159" i="7" s="1"/>
  <c r="L4160" i="7" s="1"/>
  <c r="L4161" i="7" s="1"/>
  <c r="L4162" i="7" s="1"/>
  <c r="L4163" i="7" s="1"/>
  <c r="L4164" i="7" s="1"/>
  <c r="L4165" i="7" s="1"/>
  <c r="L4166" i="7" s="1"/>
  <c r="L4167" i="7" s="1"/>
  <c r="L4168" i="7" s="1"/>
  <c r="L4169" i="7" s="1"/>
  <c r="L4170" i="7" s="1"/>
  <c r="L4171" i="7" s="1"/>
  <c r="L4172" i="7" s="1"/>
  <c r="L4173" i="7" s="1"/>
  <c r="L4174" i="7" s="1"/>
  <c r="L4175" i="7" s="1"/>
  <c r="L4176" i="7" s="1"/>
  <c r="L4177" i="7" s="1"/>
  <c r="L4178" i="7" s="1"/>
  <c r="L4179" i="7" s="1"/>
  <c r="L4180" i="7" s="1"/>
  <c r="L4181" i="7" s="1"/>
  <c r="L4182" i="7" s="1"/>
  <c r="L4183" i="7" s="1"/>
  <c r="L4184" i="7" s="1"/>
  <c r="L4185" i="7" s="1"/>
  <c r="L4186" i="7" s="1"/>
  <c r="L4187" i="7" s="1"/>
  <c r="L4188" i="7" s="1"/>
  <c r="L4189" i="7" s="1"/>
  <c r="L4190" i="7" s="1"/>
  <c r="L4191" i="7" s="1"/>
  <c r="L4192" i="7" s="1"/>
  <c r="L4193" i="7" s="1"/>
  <c r="L4194" i="7" s="1"/>
  <c r="L4195" i="7" s="1"/>
  <c r="L4196" i="7" s="1"/>
  <c r="L4197" i="7" s="1"/>
  <c r="L4198" i="7" s="1"/>
  <c r="L4199" i="7" s="1"/>
  <c r="L4200" i="7" s="1"/>
  <c r="L4201" i="7" s="1"/>
  <c r="L4202" i="7" s="1"/>
  <c r="L4203" i="7" s="1"/>
  <c r="L4204" i="7" s="1"/>
  <c r="L4205" i="7" s="1"/>
  <c r="L4206" i="7" s="1"/>
  <c r="L4207" i="7" s="1"/>
  <c r="L4208" i="7" s="1"/>
  <c r="L4209" i="7" s="1"/>
  <c r="L4210" i="7" s="1"/>
  <c r="L4211" i="7" s="1"/>
  <c r="L4212" i="7" s="1"/>
  <c r="L4213" i="7" s="1"/>
  <c r="L4214" i="7" s="1"/>
  <c r="L4215" i="7" s="1"/>
  <c r="L4216" i="7" s="1"/>
  <c r="L4217" i="7" s="1"/>
  <c r="L4218" i="7" s="1"/>
  <c r="L4219" i="7" s="1"/>
  <c r="L4220" i="7" s="1"/>
  <c r="L4221" i="7" s="1"/>
  <c r="L4222" i="7" s="1"/>
  <c r="L4223" i="7" s="1"/>
  <c r="L4224" i="7" s="1"/>
  <c r="L4225" i="7" s="1"/>
  <c r="L4226" i="7" s="1"/>
  <c r="L4227" i="7" s="1"/>
  <c r="L4228" i="7" s="1"/>
  <c r="L4229" i="7" s="1"/>
  <c r="L4230" i="7" s="1"/>
  <c r="L4231" i="7" s="1"/>
  <c r="L4232" i="7" s="1"/>
  <c r="L4233" i="7" s="1"/>
  <c r="L4234" i="7" s="1"/>
  <c r="L4235" i="7" s="1"/>
  <c r="L4236" i="7" s="1"/>
  <c r="L4237" i="7" s="1"/>
  <c r="L4238" i="7" s="1"/>
  <c r="L4239" i="7" s="1"/>
  <c r="L4240" i="7" s="1"/>
  <c r="L4241" i="7" s="1"/>
  <c r="L4242" i="7" s="1"/>
  <c r="L4243" i="7" s="1"/>
  <c r="L4244" i="7" s="1"/>
  <c r="L4245" i="7" s="1"/>
  <c r="L4246" i="7" s="1"/>
  <c r="L4247" i="7" s="1"/>
  <c r="L4248" i="7" s="1"/>
  <c r="L4249" i="7" s="1"/>
  <c r="L4250" i="7" s="1"/>
  <c r="L4251" i="7" s="1"/>
  <c r="L4252" i="7" s="1"/>
  <c r="L4253" i="7" s="1"/>
  <c r="L4254" i="7" s="1"/>
  <c r="L4255" i="7" s="1"/>
  <c r="L4256" i="7" s="1"/>
  <c r="L4257" i="7" s="1"/>
  <c r="L4258" i="7" s="1"/>
  <c r="L4259" i="7" s="1"/>
  <c r="L4260" i="7" s="1"/>
  <c r="L4261" i="7" s="1"/>
  <c r="L4262" i="7" s="1"/>
  <c r="L4263" i="7" s="1"/>
  <c r="L4264" i="7" s="1"/>
  <c r="L4265" i="7" s="1"/>
  <c r="L4266" i="7" s="1"/>
  <c r="L4267" i="7" s="1"/>
  <c r="L4268" i="7" s="1"/>
  <c r="L4269" i="7" s="1"/>
  <c r="L4270" i="7" s="1"/>
  <c r="L4271" i="7" s="1"/>
  <c r="L4272" i="7" s="1"/>
  <c r="L4273" i="7" s="1"/>
  <c r="L4274" i="7" s="1"/>
  <c r="L4275" i="7" s="1"/>
  <c r="L4276" i="7" s="1"/>
  <c r="L4277" i="7" s="1"/>
  <c r="L4278" i="7" s="1"/>
  <c r="L4279" i="7" s="1"/>
  <c r="L4280" i="7" s="1"/>
  <c r="L4281" i="7" s="1"/>
  <c r="L4282" i="7" s="1"/>
  <c r="L4283" i="7" s="1"/>
  <c r="L4284" i="7" s="1"/>
  <c r="L4285" i="7" s="1"/>
  <c r="L4286" i="7" s="1"/>
  <c r="L4287" i="7" s="1"/>
  <c r="L4288" i="7" s="1"/>
  <c r="L4289" i="7" s="1"/>
  <c r="L4290" i="7" s="1"/>
  <c r="L4291" i="7" s="1"/>
  <c r="L4292" i="7" s="1"/>
  <c r="L4293" i="7" s="1"/>
  <c r="L4294" i="7" s="1"/>
  <c r="L4295" i="7" s="1"/>
  <c r="L4296" i="7" s="1"/>
  <c r="L4297" i="7" s="1"/>
  <c r="L4298" i="7" s="1"/>
  <c r="L4299" i="7" s="1"/>
  <c r="L4300" i="7" s="1"/>
  <c r="L4301" i="7" s="1"/>
  <c r="L4302" i="7" s="1"/>
  <c r="L4303" i="7" s="1"/>
  <c r="L4304" i="7" s="1"/>
  <c r="L4305" i="7" s="1"/>
  <c r="L4306" i="7" s="1"/>
  <c r="L4307" i="7" s="1"/>
  <c r="L4308" i="7" s="1"/>
  <c r="L4309" i="7" s="1"/>
  <c r="L4310" i="7" s="1"/>
  <c r="L4311" i="7" s="1"/>
  <c r="L4312" i="7" s="1"/>
  <c r="L4313" i="7" s="1"/>
  <c r="L4314" i="7" s="1"/>
  <c r="L4315" i="7" s="1"/>
  <c r="L4316" i="7" s="1"/>
  <c r="L4317" i="7" s="1"/>
  <c r="L4318" i="7" s="1"/>
  <c r="L4319" i="7" s="1"/>
  <c r="L4320" i="7" s="1"/>
  <c r="L4321" i="7" s="1"/>
  <c r="L4322" i="7" s="1"/>
  <c r="L4323" i="7" s="1"/>
  <c r="L4324" i="7" s="1"/>
  <c r="L4325" i="7" s="1"/>
  <c r="L4326" i="7" s="1"/>
  <c r="L4327" i="7" s="1"/>
  <c r="L4328" i="7" s="1"/>
  <c r="L4329" i="7" s="1"/>
  <c r="L4330" i="7" s="1"/>
  <c r="L4331" i="7" s="1"/>
  <c r="L4332" i="7" s="1"/>
  <c r="L4333" i="7" s="1"/>
  <c r="L4334" i="7" s="1"/>
  <c r="L4335" i="7" s="1"/>
  <c r="L4336" i="7" s="1"/>
  <c r="L4337" i="7" s="1"/>
  <c r="L4338" i="7" s="1"/>
  <c r="L4339" i="7" s="1"/>
  <c r="L4340" i="7" s="1"/>
  <c r="L4341" i="7" s="1"/>
  <c r="L4342" i="7" s="1"/>
  <c r="L4343" i="7" s="1"/>
  <c r="L4344" i="7" s="1"/>
  <c r="L4345" i="7" s="1"/>
  <c r="L4346" i="7" s="1"/>
  <c r="L4347" i="7" s="1"/>
  <c r="L4348" i="7" s="1"/>
  <c r="L4349" i="7" s="1"/>
  <c r="L4350" i="7" s="1"/>
  <c r="L4351" i="7" s="1"/>
  <c r="L4352" i="7" s="1"/>
  <c r="L4353" i="7" s="1"/>
  <c r="L4354" i="7" s="1"/>
  <c r="L4355" i="7" s="1"/>
  <c r="L4356" i="7" s="1"/>
  <c r="L4357" i="7" s="1"/>
  <c r="L4358" i="7" s="1"/>
  <c r="L4359" i="7" s="1"/>
  <c r="L4360" i="7" s="1"/>
  <c r="L4361" i="7" s="1"/>
  <c r="L4362" i="7" s="1"/>
  <c r="L4363" i="7" s="1"/>
  <c r="L4364" i="7" s="1"/>
  <c r="L4365" i="7" s="1"/>
  <c r="L4366" i="7" s="1"/>
  <c r="L4367" i="7" s="1"/>
  <c r="L4368" i="7" s="1"/>
  <c r="L4369" i="7" s="1"/>
  <c r="L4370" i="7" s="1"/>
  <c r="L4371" i="7" s="1"/>
  <c r="L4372" i="7" s="1"/>
  <c r="L4373" i="7" s="1"/>
  <c r="L4374" i="7" s="1"/>
  <c r="L4375" i="7" s="1"/>
  <c r="L4376" i="7" s="1"/>
  <c r="L4377" i="7" s="1"/>
  <c r="L4378" i="7" s="1"/>
  <c r="L4379" i="7" s="1"/>
  <c r="L4380" i="7" s="1"/>
  <c r="L4381" i="7" s="1"/>
  <c r="L4382" i="7" s="1"/>
  <c r="L4383" i="7" s="1"/>
  <c r="L4384" i="7" s="1"/>
  <c r="L4385" i="7" s="1"/>
  <c r="L4386" i="7" s="1"/>
  <c r="L4387" i="7" s="1"/>
  <c r="L4388" i="7" s="1"/>
  <c r="L4389" i="7" s="1"/>
  <c r="L4390" i="7" s="1"/>
  <c r="L4391" i="7" s="1"/>
  <c r="L4392" i="7" s="1"/>
  <c r="L4393" i="7" s="1"/>
  <c r="L4394" i="7" s="1"/>
  <c r="L4395" i="7" s="1"/>
  <c r="L4396" i="7" s="1"/>
  <c r="L4397" i="7" s="1"/>
  <c r="L4398" i="7" s="1"/>
  <c r="L4399" i="7" s="1"/>
  <c r="L4400" i="7" s="1"/>
  <c r="L4401" i="7" s="1"/>
  <c r="L4402" i="7" s="1"/>
  <c r="L4403" i="7" s="1"/>
  <c r="L4404" i="7" s="1"/>
  <c r="L4405" i="7" s="1"/>
  <c r="L4406" i="7" s="1"/>
  <c r="L4407" i="7" s="1"/>
  <c r="L4408" i="7" s="1"/>
  <c r="L4409" i="7" s="1"/>
  <c r="L4410" i="7" s="1"/>
  <c r="L4411" i="7" s="1"/>
  <c r="L4412" i="7" s="1"/>
  <c r="L4413" i="7" s="1"/>
  <c r="L4414" i="7" s="1"/>
  <c r="L4415" i="7" s="1"/>
  <c r="L4416" i="7" s="1"/>
  <c r="L4417" i="7" s="1"/>
  <c r="L4418" i="7" s="1"/>
  <c r="L4419" i="7" s="1"/>
  <c r="L4420" i="7" s="1"/>
  <c r="L4421" i="7" s="1"/>
  <c r="L4422" i="7" s="1"/>
  <c r="L4423" i="7" s="1"/>
  <c r="L4424" i="7" s="1"/>
  <c r="L4425" i="7" s="1"/>
  <c r="L4426" i="7" s="1"/>
  <c r="L4427" i="7" s="1"/>
  <c r="L4428" i="7" s="1"/>
  <c r="L4429" i="7" s="1"/>
  <c r="L4430" i="7" s="1"/>
  <c r="L4431" i="7" s="1"/>
  <c r="L4432" i="7" s="1"/>
  <c r="L4433" i="7" s="1"/>
  <c r="L4434" i="7" s="1"/>
  <c r="L4435" i="7" s="1"/>
  <c r="L4436" i="7" s="1"/>
  <c r="L4437" i="7" s="1"/>
  <c r="L4438" i="7" s="1"/>
  <c r="L4439" i="7" s="1"/>
  <c r="L4440" i="7" s="1"/>
  <c r="L4441" i="7" s="1"/>
  <c r="L4442" i="7" s="1"/>
  <c r="L4443" i="7" s="1"/>
  <c r="L4444" i="7" s="1"/>
  <c r="L4445" i="7" s="1"/>
  <c r="L4446" i="7" s="1"/>
  <c r="L4447" i="7" s="1"/>
  <c r="L4448" i="7" s="1"/>
  <c r="L4449" i="7" s="1"/>
  <c r="L4450" i="7" s="1"/>
  <c r="L4451" i="7" s="1"/>
  <c r="L4452" i="7" s="1"/>
  <c r="L4453" i="7" s="1"/>
  <c r="L4454" i="7" s="1"/>
  <c r="L4455" i="7" s="1"/>
  <c r="L4456" i="7" s="1"/>
  <c r="L4457" i="7" s="1"/>
  <c r="L4458" i="7" s="1"/>
  <c r="L4459" i="7" s="1"/>
  <c r="L4460" i="7" s="1"/>
  <c r="L4461" i="7" s="1"/>
  <c r="L4462" i="7" s="1"/>
  <c r="L4463" i="7" s="1"/>
  <c r="L4464" i="7" s="1"/>
  <c r="L4465" i="7" s="1"/>
  <c r="L4466" i="7" s="1"/>
  <c r="L4467" i="7" s="1"/>
  <c r="L4468" i="7" s="1"/>
  <c r="L4469" i="7" s="1"/>
  <c r="L4470" i="7" s="1"/>
  <c r="L4471" i="7" s="1"/>
  <c r="L4472" i="7" s="1"/>
  <c r="L4473" i="7" s="1"/>
  <c r="L4474" i="7" s="1"/>
  <c r="L4475" i="7" s="1"/>
  <c r="L4476" i="7" s="1"/>
  <c r="L4477" i="7" s="1"/>
  <c r="L4478" i="7" s="1"/>
  <c r="L4479" i="7" s="1"/>
  <c r="L4480" i="7" s="1"/>
  <c r="L4481" i="7" s="1"/>
  <c r="L4482" i="7" s="1"/>
  <c r="L4483" i="7" s="1"/>
  <c r="L4484" i="7" s="1"/>
  <c r="L4485" i="7" s="1"/>
  <c r="L4486" i="7" s="1"/>
  <c r="L4487" i="7" s="1"/>
  <c r="L4488" i="7" s="1"/>
  <c r="L4489" i="7" s="1"/>
  <c r="L4490" i="7" s="1"/>
  <c r="L4491" i="7" s="1"/>
  <c r="L4492" i="7" s="1"/>
  <c r="L4493" i="7" s="1"/>
  <c r="L4494" i="7" s="1"/>
  <c r="L4495" i="7" s="1"/>
  <c r="L4496" i="7" s="1"/>
  <c r="L4497" i="7" s="1"/>
  <c r="L4498" i="7" s="1"/>
  <c r="L4499" i="7" s="1"/>
  <c r="L4500" i="7" s="1"/>
  <c r="L4501" i="7" s="1"/>
  <c r="L4502" i="7" s="1"/>
  <c r="L4503" i="7" s="1"/>
  <c r="L4504" i="7" s="1"/>
  <c r="L4505" i="7" s="1"/>
  <c r="L4506" i="7" s="1"/>
  <c r="L4507" i="7" s="1"/>
  <c r="L4508" i="7" s="1"/>
  <c r="L4509" i="7" s="1"/>
  <c r="L4510" i="7" s="1"/>
  <c r="L4511" i="7" s="1"/>
  <c r="L4512" i="7" s="1"/>
  <c r="L4513" i="7" s="1"/>
  <c r="L4514" i="7" s="1"/>
  <c r="L4515" i="7" s="1"/>
  <c r="L4516" i="7" s="1"/>
  <c r="L4517" i="7" s="1"/>
  <c r="L4518" i="7" s="1"/>
  <c r="L4519" i="7" s="1"/>
  <c r="L4520" i="7" s="1"/>
  <c r="L4521" i="7" s="1"/>
  <c r="L4522" i="7" s="1"/>
  <c r="L4523" i="7" s="1"/>
  <c r="L4524" i="7" s="1"/>
  <c r="L4525" i="7" s="1"/>
  <c r="L4526" i="7" s="1"/>
  <c r="L4527" i="7" s="1"/>
  <c r="L4528" i="7" s="1"/>
  <c r="L4529" i="7" s="1"/>
  <c r="L4530" i="7" s="1"/>
  <c r="L4531" i="7" s="1"/>
  <c r="L4532" i="7" s="1"/>
  <c r="L4533" i="7" s="1"/>
  <c r="L4534" i="7" s="1"/>
  <c r="L4535" i="7" s="1"/>
  <c r="L4536" i="7" s="1"/>
  <c r="L4537" i="7" s="1"/>
  <c r="L4538" i="7" s="1"/>
  <c r="L4539" i="7" s="1"/>
  <c r="L4540" i="7" s="1"/>
  <c r="L4541" i="7" s="1"/>
  <c r="L4542" i="7" s="1"/>
  <c r="L4543" i="7" s="1"/>
  <c r="L4544" i="7" s="1"/>
  <c r="L4545" i="7" s="1"/>
  <c r="L4546" i="7" s="1"/>
  <c r="L4547" i="7" s="1"/>
  <c r="L4548" i="7" s="1"/>
  <c r="L4549" i="7" s="1"/>
  <c r="L4550" i="7" s="1"/>
  <c r="L4551" i="7" s="1"/>
  <c r="L4552" i="7" s="1"/>
  <c r="L4553" i="7" s="1"/>
  <c r="L4554" i="7" s="1"/>
  <c r="L4555" i="7" s="1"/>
  <c r="L4556" i="7" s="1"/>
  <c r="L4557" i="7" s="1"/>
  <c r="L4558" i="7" s="1"/>
  <c r="L4559" i="7" s="1"/>
  <c r="L4560" i="7" s="1"/>
  <c r="L4561" i="7" s="1"/>
  <c r="L4562" i="7" s="1"/>
  <c r="L4563" i="7" s="1"/>
  <c r="L4564" i="7" s="1"/>
  <c r="L4565" i="7" s="1"/>
  <c r="L4566" i="7" s="1"/>
  <c r="L4567" i="7" s="1"/>
  <c r="L4568" i="7" s="1"/>
  <c r="L4569" i="7" s="1"/>
  <c r="L4570" i="7" s="1"/>
  <c r="L4571" i="7" s="1"/>
  <c r="L4572" i="7" s="1"/>
  <c r="L4573" i="7" s="1"/>
  <c r="L4574" i="7" s="1"/>
  <c r="L4575" i="7" s="1"/>
  <c r="L4576" i="7" s="1"/>
  <c r="L4577" i="7" s="1"/>
  <c r="L4578" i="7" s="1"/>
  <c r="L4579" i="7" s="1"/>
  <c r="L4580" i="7" s="1"/>
  <c r="L4581" i="7" s="1"/>
  <c r="L4582" i="7" s="1"/>
  <c r="L4583" i="7" s="1"/>
  <c r="L4584" i="7" s="1"/>
  <c r="L4585" i="7" s="1"/>
  <c r="L4586" i="7" s="1"/>
  <c r="L4587" i="7" s="1"/>
  <c r="L4588" i="7" s="1"/>
  <c r="L4589" i="7" s="1"/>
  <c r="L4590" i="7" s="1"/>
  <c r="L4591" i="7" s="1"/>
  <c r="L4592" i="7" s="1"/>
  <c r="L4593" i="7" s="1"/>
  <c r="L4594" i="7" s="1"/>
  <c r="L4595" i="7" s="1"/>
  <c r="L4596" i="7" s="1"/>
  <c r="L4597" i="7" s="1"/>
  <c r="L4598" i="7" s="1"/>
  <c r="L4599" i="7" s="1"/>
  <c r="L4600" i="7" s="1"/>
  <c r="L4601" i="7" s="1"/>
  <c r="L4602" i="7" s="1"/>
  <c r="L4603" i="7" s="1"/>
  <c r="L4604" i="7" s="1"/>
  <c r="L4605" i="7" s="1"/>
  <c r="L4606" i="7" s="1"/>
  <c r="L4607" i="7" s="1"/>
  <c r="L4608" i="7" s="1"/>
  <c r="L4609" i="7" s="1"/>
  <c r="L4610" i="7" s="1"/>
  <c r="L4611" i="7" s="1"/>
  <c r="L4612" i="7" s="1"/>
  <c r="L4613" i="7" s="1"/>
  <c r="L4614" i="7" s="1"/>
  <c r="L4615" i="7" s="1"/>
  <c r="L4616" i="7" s="1"/>
  <c r="L4617" i="7" s="1"/>
  <c r="L4618" i="7" s="1"/>
  <c r="L4619" i="7" s="1"/>
  <c r="L4620" i="7" s="1"/>
  <c r="L4621" i="7" s="1"/>
  <c r="L4622" i="7" s="1"/>
  <c r="L4623" i="7" s="1"/>
  <c r="L4624" i="7" s="1"/>
  <c r="L4625" i="7" s="1"/>
  <c r="L4626" i="7" s="1"/>
  <c r="L4627" i="7" s="1"/>
  <c r="L4628" i="7" s="1"/>
  <c r="L4629" i="7" s="1"/>
  <c r="L4630" i="7" s="1"/>
  <c r="L4631" i="7" s="1"/>
  <c r="L4632" i="7" s="1"/>
  <c r="L4633" i="7" s="1"/>
  <c r="L4634" i="7" s="1"/>
  <c r="L4635" i="7" s="1"/>
  <c r="L4636" i="7" s="1"/>
  <c r="L4637" i="7" s="1"/>
  <c r="L4638" i="7" s="1"/>
  <c r="L4639" i="7" s="1"/>
  <c r="L4640" i="7" s="1"/>
  <c r="L4641" i="7" s="1"/>
  <c r="L4642" i="7" s="1"/>
  <c r="L4643" i="7" s="1"/>
  <c r="L4644" i="7" s="1"/>
  <c r="L4645" i="7" s="1"/>
  <c r="L4646" i="7" s="1"/>
  <c r="L4647" i="7" s="1"/>
  <c r="L4648" i="7" s="1"/>
  <c r="L4649" i="7" s="1"/>
  <c r="L4650" i="7" s="1"/>
  <c r="L4651" i="7" s="1"/>
  <c r="L4652" i="7" s="1"/>
  <c r="L4653" i="7" s="1"/>
  <c r="L4654" i="7" s="1"/>
  <c r="L4655" i="7" s="1"/>
  <c r="L4656" i="7" s="1"/>
  <c r="L4657" i="7" s="1"/>
  <c r="L4658" i="7" s="1"/>
  <c r="L4659" i="7" s="1"/>
  <c r="L4660" i="7" s="1"/>
  <c r="L4661" i="7" s="1"/>
  <c r="L4662" i="7" s="1"/>
  <c r="L4663" i="7" s="1"/>
  <c r="L4664" i="7" s="1"/>
  <c r="L4665" i="7" s="1"/>
  <c r="L4666" i="7" s="1"/>
  <c r="L4667" i="7" s="1"/>
  <c r="L4668" i="7" s="1"/>
  <c r="L4669" i="7" s="1"/>
  <c r="L4670" i="7" s="1"/>
  <c r="L4671" i="7" s="1"/>
  <c r="L4672" i="7" s="1"/>
  <c r="L4673" i="7" s="1"/>
  <c r="L4674" i="7" s="1"/>
  <c r="L4675" i="7" s="1"/>
  <c r="L4676" i="7" s="1"/>
  <c r="L4677" i="7" s="1"/>
  <c r="L4678" i="7" s="1"/>
  <c r="L4679" i="7" s="1"/>
  <c r="L4680" i="7" s="1"/>
  <c r="L4681" i="7" s="1"/>
  <c r="L4682" i="7" s="1"/>
  <c r="L4683" i="7" s="1"/>
  <c r="L4684" i="7" s="1"/>
  <c r="L4685" i="7" s="1"/>
  <c r="L4686" i="7" s="1"/>
  <c r="L4687" i="7" s="1"/>
  <c r="L4688" i="7" s="1"/>
  <c r="L4689" i="7" s="1"/>
  <c r="L4690" i="7" s="1"/>
  <c r="L4691" i="7" s="1"/>
  <c r="L4692" i="7" s="1"/>
  <c r="L4693" i="7" s="1"/>
  <c r="L4694" i="7" s="1"/>
  <c r="L4695" i="7" s="1"/>
  <c r="L4696" i="7" s="1"/>
  <c r="L4697" i="7" s="1"/>
  <c r="L4698" i="7" s="1"/>
  <c r="L4699" i="7" s="1"/>
  <c r="L4700" i="7" s="1"/>
  <c r="L4701" i="7" s="1"/>
  <c r="L4702" i="7" s="1"/>
  <c r="L4703" i="7" s="1"/>
  <c r="L4704" i="7" s="1"/>
  <c r="L4705" i="7" s="1"/>
  <c r="L4706" i="7" s="1"/>
  <c r="L4707" i="7" s="1"/>
  <c r="L4708" i="7" s="1"/>
  <c r="L4709" i="7" s="1"/>
  <c r="L4710" i="7" s="1"/>
  <c r="L4711" i="7" s="1"/>
  <c r="L4712" i="7" s="1"/>
  <c r="L4713" i="7" s="1"/>
  <c r="L4714" i="7" s="1"/>
  <c r="L4715" i="7" s="1"/>
  <c r="L4716" i="7" s="1"/>
  <c r="L4717" i="7" s="1"/>
  <c r="L4718" i="7" s="1"/>
  <c r="L4719" i="7" s="1"/>
  <c r="L4720" i="7" s="1"/>
  <c r="L4721" i="7" s="1"/>
  <c r="L4722" i="7" s="1"/>
  <c r="L4723" i="7" s="1"/>
  <c r="L4724" i="7" s="1"/>
  <c r="L4725" i="7" s="1"/>
  <c r="L4726" i="7" s="1"/>
  <c r="L4727" i="7" s="1"/>
  <c r="L4728" i="7" s="1"/>
  <c r="L4729" i="7" s="1"/>
  <c r="L4730" i="7" s="1"/>
  <c r="L4731" i="7" s="1"/>
  <c r="L4732" i="7" s="1"/>
  <c r="L4733" i="7" s="1"/>
  <c r="L4734" i="7" s="1"/>
  <c r="L4735" i="7" s="1"/>
  <c r="L4736" i="7" s="1"/>
  <c r="L4737" i="7" s="1"/>
  <c r="L4738" i="7" s="1"/>
  <c r="L4739" i="7" s="1"/>
  <c r="L4740" i="7" s="1"/>
  <c r="L4741" i="7" s="1"/>
  <c r="L4742" i="7" s="1"/>
  <c r="L4743" i="7" s="1"/>
  <c r="L4744" i="7" s="1"/>
  <c r="L4745" i="7" s="1"/>
  <c r="L4746" i="7" s="1"/>
  <c r="L4747" i="7" s="1"/>
  <c r="L4748" i="7" s="1"/>
  <c r="L4749" i="7" s="1"/>
  <c r="L4750" i="7" s="1"/>
  <c r="L4751" i="7" s="1"/>
  <c r="L4752" i="7" s="1"/>
  <c r="L4753" i="7" s="1"/>
  <c r="L4754" i="7" s="1"/>
  <c r="L4755" i="7" s="1"/>
  <c r="L4756" i="7" s="1"/>
  <c r="L4757" i="7" s="1"/>
  <c r="L4758" i="7" s="1"/>
  <c r="L4759" i="7" s="1"/>
  <c r="L4760" i="7" s="1"/>
  <c r="L4761" i="7" s="1"/>
  <c r="L4762" i="7" s="1"/>
  <c r="L4763" i="7" s="1"/>
  <c r="L4764" i="7" s="1"/>
  <c r="L4765" i="7" s="1"/>
  <c r="L4766" i="7" s="1"/>
  <c r="L4767" i="7" s="1"/>
  <c r="L4768" i="7" s="1"/>
  <c r="L4769" i="7" s="1"/>
  <c r="L4770" i="7" s="1"/>
  <c r="L4771" i="7" s="1"/>
  <c r="L4772" i="7" s="1"/>
  <c r="L4773" i="7" s="1"/>
  <c r="L4774" i="7" s="1"/>
  <c r="L4775" i="7" s="1"/>
  <c r="L4776" i="7" s="1"/>
  <c r="L4777" i="7" s="1"/>
  <c r="L4778" i="7" s="1"/>
  <c r="L4779" i="7" s="1"/>
  <c r="L4780" i="7" s="1"/>
  <c r="L4781" i="7" s="1"/>
  <c r="L4782" i="7" s="1"/>
  <c r="L4783" i="7" s="1"/>
  <c r="L4784" i="7" s="1"/>
  <c r="L4785" i="7" s="1"/>
  <c r="L4786" i="7" s="1"/>
  <c r="L4787" i="7" s="1"/>
  <c r="L4788" i="7" s="1"/>
  <c r="L4789" i="7" s="1"/>
  <c r="L4790" i="7" s="1"/>
  <c r="L4791" i="7" s="1"/>
  <c r="L4792" i="7" s="1"/>
  <c r="L4793" i="7" s="1"/>
  <c r="L4794" i="7" s="1"/>
  <c r="L4795" i="7" s="1"/>
  <c r="L4796" i="7" s="1"/>
  <c r="L4797" i="7" s="1"/>
  <c r="L4798" i="7" s="1"/>
  <c r="L4799" i="7" s="1"/>
  <c r="L4800" i="7" s="1"/>
  <c r="L4801" i="7" s="1"/>
  <c r="L4802" i="7" s="1"/>
  <c r="L4803" i="7" s="1"/>
  <c r="L4804" i="7" s="1"/>
  <c r="L4805" i="7" s="1"/>
  <c r="L4806" i="7" s="1"/>
  <c r="L4807" i="7" s="1"/>
  <c r="L4808" i="7" s="1"/>
  <c r="L4809" i="7" s="1"/>
  <c r="L4810" i="7" s="1"/>
  <c r="L4811" i="7" s="1"/>
  <c r="L4812" i="7" s="1"/>
  <c r="L4813" i="7" s="1"/>
  <c r="L4814" i="7" s="1"/>
  <c r="L4815" i="7" s="1"/>
  <c r="L4816" i="7" s="1"/>
  <c r="L4817" i="7" s="1"/>
  <c r="L4818" i="7" s="1"/>
  <c r="L4819" i="7" s="1"/>
  <c r="L4820" i="7" s="1"/>
  <c r="L4821" i="7" s="1"/>
  <c r="L4822" i="7" s="1"/>
  <c r="L4823" i="7" s="1"/>
  <c r="L4824" i="7" s="1"/>
  <c r="L4825" i="7" s="1"/>
  <c r="L4826" i="7" s="1"/>
  <c r="L4827" i="7" s="1"/>
  <c r="L4828" i="7" s="1"/>
  <c r="L4829" i="7" s="1"/>
  <c r="L4830" i="7" s="1"/>
  <c r="L4831" i="7" s="1"/>
  <c r="L4832" i="7" s="1"/>
  <c r="L4833" i="7" s="1"/>
  <c r="L4834" i="7" s="1"/>
  <c r="L4835" i="7" s="1"/>
  <c r="L4836" i="7" s="1"/>
  <c r="L4837" i="7" s="1"/>
  <c r="L4838" i="7" s="1"/>
  <c r="L4839" i="7" s="1"/>
  <c r="L4840" i="7" s="1"/>
  <c r="L4841" i="7" s="1"/>
  <c r="L4842" i="7" s="1"/>
  <c r="L4843" i="7" s="1"/>
  <c r="L4844" i="7" s="1"/>
  <c r="L4845" i="7" s="1"/>
  <c r="L4846" i="7" s="1"/>
  <c r="L4847" i="7" s="1"/>
  <c r="L4848" i="7" s="1"/>
  <c r="L4849" i="7" s="1"/>
  <c r="L4850" i="7" s="1"/>
  <c r="L4851" i="7" s="1"/>
  <c r="L4852" i="7" s="1"/>
  <c r="L4853" i="7" s="1"/>
  <c r="L4854" i="7" s="1"/>
  <c r="L4855" i="7" s="1"/>
  <c r="L4856" i="7" s="1"/>
  <c r="L4857" i="7" s="1"/>
  <c r="L4858" i="7" s="1"/>
  <c r="L4859" i="7" s="1"/>
  <c r="L4860" i="7" s="1"/>
  <c r="L4861" i="7" s="1"/>
  <c r="L4862" i="7" s="1"/>
  <c r="L4863" i="7" s="1"/>
  <c r="L4864" i="7" s="1"/>
  <c r="L4865" i="7" s="1"/>
  <c r="L4866" i="7" s="1"/>
  <c r="L4867" i="7" s="1"/>
  <c r="L4868" i="7" s="1"/>
  <c r="L4869" i="7" s="1"/>
  <c r="L4870" i="7" s="1"/>
  <c r="L4871" i="7" s="1"/>
  <c r="L4872" i="7" s="1"/>
  <c r="L4873" i="7" s="1"/>
  <c r="L4874" i="7" s="1"/>
  <c r="L4875" i="7" s="1"/>
  <c r="L4876" i="7" s="1"/>
  <c r="L4877" i="7" s="1"/>
  <c r="L4878" i="7" s="1"/>
  <c r="L4879" i="7" s="1"/>
  <c r="L4880" i="7" s="1"/>
  <c r="L4881" i="7" s="1"/>
  <c r="L4882" i="7" s="1"/>
  <c r="L4883" i="7" s="1"/>
  <c r="L4884" i="7" s="1"/>
  <c r="L4885" i="7" s="1"/>
  <c r="L4886" i="7" s="1"/>
  <c r="L4887" i="7" s="1"/>
  <c r="L4888" i="7" s="1"/>
  <c r="L4889" i="7" s="1"/>
  <c r="L4890" i="7" s="1"/>
  <c r="L4891" i="7" s="1"/>
  <c r="L4892" i="7" s="1"/>
  <c r="L4893" i="7" s="1"/>
  <c r="L4894" i="7" s="1"/>
  <c r="L4895" i="7" s="1"/>
  <c r="L4896" i="7" s="1"/>
  <c r="L4897" i="7" s="1"/>
  <c r="L4898" i="7" s="1"/>
  <c r="L4899" i="7" s="1"/>
  <c r="L4900" i="7" s="1"/>
  <c r="L4901" i="7" s="1"/>
  <c r="L4902" i="7" s="1"/>
  <c r="L4903" i="7" s="1"/>
  <c r="L4904" i="7" s="1"/>
  <c r="L4905" i="7" s="1"/>
  <c r="L4906" i="7" s="1"/>
  <c r="L4907" i="7" s="1"/>
  <c r="L4908" i="7" s="1"/>
  <c r="L4909" i="7" s="1"/>
  <c r="L4910" i="7" s="1"/>
  <c r="L4911" i="7" s="1"/>
  <c r="L4912" i="7" s="1"/>
  <c r="L4913" i="7" s="1"/>
  <c r="L4914" i="7" s="1"/>
  <c r="L4915" i="7" s="1"/>
  <c r="L4916" i="7" s="1"/>
  <c r="L4917" i="7" s="1"/>
  <c r="L4918" i="7" s="1"/>
  <c r="L4919" i="7" s="1"/>
  <c r="L4920" i="7" s="1"/>
  <c r="L4921" i="7" s="1"/>
  <c r="L4922" i="7" s="1"/>
  <c r="L4923" i="7" s="1"/>
  <c r="L4924" i="7" s="1"/>
  <c r="L4925" i="7" s="1"/>
  <c r="L4926" i="7" s="1"/>
  <c r="L4927" i="7" s="1"/>
  <c r="L4928" i="7" s="1"/>
  <c r="L4929" i="7" s="1"/>
  <c r="L4930" i="7" s="1"/>
  <c r="L4931" i="7" s="1"/>
  <c r="L4932" i="7" s="1"/>
  <c r="L4933" i="7" s="1"/>
  <c r="L4934" i="7" s="1"/>
  <c r="L4935" i="7" s="1"/>
  <c r="L4936" i="7" s="1"/>
  <c r="L4937" i="7" s="1"/>
  <c r="L4938" i="7" s="1"/>
  <c r="L4939" i="7" s="1"/>
  <c r="L4940" i="7" s="1"/>
  <c r="L4941" i="7" s="1"/>
  <c r="L4942" i="7" s="1"/>
  <c r="L4943" i="7" s="1"/>
  <c r="L4944" i="7" s="1"/>
  <c r="L4945" i="7" s="1"/>
  <c r="L4946" i="7" s="1"/>
  <c r="L4947" i="7" s="1"/>
  <c r="L4948" i="7" s="1"/>
  <c r="L4949" i="7" s="1"/>
  <c r="L4950" i="7" s="1"/>
  <c r="L4951" i="7" s="1"/>
  <c r="L4952" i="7" s="1"/>
  <c r="L4953" i="7" s="1"/>
  <c r="L4954" i="7" s="1"/>
  <c r="L4955" i="7" s="1"/>
  <c r="L4956" i="7" s="1"/>
  <c r="L4957" i="7" s="1"/>
  <c r="L4958" i="7" s="1"/>
  <c r="L4959" i="7" s="1"/>
  <c r="L4960" i="7" s="1"/>
  <c r="L4961" i="7" s="1"/>
  <c r="L4962" i="7" s="1"/>
  <c r="L4963" i="7" s="1"/>
  <c r="L4964" i="7" s="1"/>
  <c r="L4965" i="7" s="1"/>
  <c r="L4966" i="7" s="1"/>
  <c r="L4967" i="7" s="1"/>
  <c r="L4968" i="7" s="1"/>
  <c r="L4969" i="7" s="1"/>
  <c r="L4970" i="7" s="1"/>
  <c r="L4971" i="7" s="1"/>
  <c r="L4972" i="7" s="1"/>
  <c r="L4973" i="7" s="1"/>
  <c r="L4974" i="7" s="1"/>
  <c r="L4975" i="7" s="1"/>
  <c r="L4976" i="7" s="1"/>
  <c r="L4977" i="7" s="1"/>
  <c r="L4978" i="7" s="1"/>
  <c r="L4979" i="7" s="1"/>
  <c r="L4980" i="7" s="1"/>
  <c r="L4981" i="7" s="1"/>
  <c r="L4982" i="7" s="1"/>
  <c r="L4983" i="7" s="1"/>
  <c r="L4984" i="7" s="1"/>
  <c r="L4985" i="7" s="1"/>
  <c r="L4986" i="7" s="1"/>
  <c r="L4987" i="7" s="1"/>
  <c r="L4988" i="7" s="1"/>
  <c r="L4989" i="7" s="1"/>
  <c r="L4990" i="7" s="1"/>
  <c r="L4991" i="7" s="1"/>
  <c r="L4992" i="7" s="1"/>
  <c r="L4993" i="7" s="1"/>
  <c r="L4994" i="7" s="1"/>
  <c r="L4995" i="7" s="1"/>
  <c r="L4996" i="7" s="1"/>
  <c r="L4997" i="7" s="1"/>
  <c r="L4998" i="7" s="1"/>
  <c r="L4999" i="7" s="1"/>
  <c r="L5000" i="7" s="1"/>
  <c r="L5001" i="7" s="1"/>
  <c r="L5002" i="7" s="1"/>
  <c r="L5003" i="7" s="1"/>
  <c r="L5004" i="7" s="1"/>
  <c r="L5005" i="7" s="1"/>
  <c r="L5006" i="7" s="1"/>
  <c r="L5007" i="7" s="1"/>
  <c r="L5008" i="7" s="1"/>
  <c r="L5009" i="7" s="1"/>
  <c r="L5010" i="7" s="1"/>
  <c r="L5011" i="7" s="1"/>
  <c r="L5012" i="7" s="1"/>
  <c r="L5013" i="7" s="1"/>
  <c r="L5014" i="7" s="1"/>
  <c r="L5015" i="7" s="1"/>
  <c r="L5016" i="7" s="1"/>
  <c r="L5017" i="7" s="1"/>
  <c r="L5018" i="7" s="1"/>
  <c r="L5019" i="7" s="1"/>
  <c r="L5020" i="7" s="1"/>
  <c r="L5021" i="7" s="1"/>
  <c r="L5022" i="7" s="1"/>
  <c r="L5023" i="7" s="1"/>
  <c r="L5024" i="7" s="1"/>
  <c r="L5025" i="7" s="1"/>
  <c r="L5026" i="7" s="1"/>
  <c r="L5027" i="7" s="1"/>
  <c r="L5028" i="7" s="1"/>
  <c r="L5029" i="7" s="1"/>
  <c r="L5030" i="7" s="1"/>
  <c r="L5031" i="7" s="1"/>
  <c r="L5032" i="7" s="1"/>
  <c r="L5033" i="7" s="1"/>
  <c r="L5034" i="7" s="1"/>
  <c r="L5035" i="7" s="1"/>
  <c r="L5036" i="7" s="1"/>
  <c r="L5037" i="7" s="1"/>
  <c r="L5038" i="7" s="1"/>
  <c r="L5039" i="7" s="1"/>
  <c r="L5040" i="7" s="1"/>
  <c r="L5041" i="7" s="1"/>
  <c r="L5042" i="7" s="1"/>
  <c r="L5043" i="7" s="1"/>
  <c r="L5044" i="7" s="1"/>
  <c r="L5045" i="7" s="1"/>
  <c r="L5046" i="7" s="1"/>
  <c r="L5047" i="7" s="1"/>
  <c r="L5048" i="7" s="1"/>
  <c r="L5049" i="7" s="1"/>
  <c r="L5050" i="7" s="1"/>
  <c r="L5051" i="7" s="1"/>
  <c r="L5052" i="7" s="1"/>
  <c r="L5053" i="7" s="1"/>
  <c r="L5054" i="7" s="1"/>
  <c r="L5055" i="7" s="1"/>
  <c r="L5056" i="7" s="1"/>
  <c r="L5057" i="7" s="1"/>
  <c r="L5058" i="7" s="1"/>
  <c r="L5059" i="7" s="1"/>
  <c r="L5060" i="7" s="1"/>
  <c r="L5061" i="7" s="1"/>
  <c r="L5062" i="7" s="1"/>
  <c r="L5063" i="7" s="1"/>
  <c r="L5064" i="7" s="1"/>
  <c r="L5065" i="7" s="1"/>
  <c r="L5066" i="7" s="1"/>
  <c r="L5067" i="7" s="1"/>
  <c r="L5068" i="7" s="1"/>
  <c r="L5069" i="7" s="1"/>
  <c r="L5070" i="7" s="1"/>
  <c r="L5071" i="7" s="1"/>
  <c r="L5072" i="7" s="1"/>
  <c r="L5073" i="7" s="1"/>
  <c r="L5074" i="7" s="1"/>
  <c r="L5075" i="7" s="1"/>
  <c r="L5076" i="7" s="1"/>
  <c r="L5077" i="7" s="1"/>
  <c r="L5078" i="7" s="1"/>
  <c r="L5079" i="7" s="1"/>
  <c r="L5080" i="7" s="1"/>
  <c r="L5081" i="7" s="1"/>
  <c r="L5082" i="7" s="1"/>
  <c r="L5083" i="7" s="1"/>
  <c r="L5084" i="7" s="1"/>
  <c r="L5085" i="7" s="1"/>
  <c r="L5086" i="7" s="1"/>
  <c r="L5087" i="7" s="1"/>
  <c r="L5088" i="7" s="1"/>
  <c r="L5089" i="7" s="1"/>
  <c r="L5090" i="7" s="1"/>
  <c r="L5091" i="7" s="1"/>
  <c r="L5092" i="7" s="1"/>
  <c r="L5093" i="7" s="1"/>
  <c r="L5094" i="7" s="1"/>
  <c r="L5095" i="7" s="1"/>
  <c r="L5096" i="7" s="1"/>
  <c r="L5097" i="7" s="1"/>
  <c r="L5098" i="7" s="1"/>
  <c r="L5099" i="7" s="1"/>
  <c r="L5100" i="7" s="1"/>
  <c r="L5101" i="7" s="1"/>
  <c r="L5102" i="7" s="1"/>
  <c r="L5103" i="7" s="1"/>
  <c r="L5104" i="7" s="1"/>
  <c r="L5105" i="7" s="1"/>
  <c r="L5106" i="7" s="1"/>
  <c r="L5107" i="7" s="1"/>
  <c r="L5108" i="7" s="1"/>
  <c r="L5109" i="7" s="1"/>
  <c r="L5110" i="7" s="1"/>
  <c r="L5111" i="7" s="1"/>
  <c r="L5112" i="7" s="1"/>
  <c r="L5113" i="7" s="1"/>
  <c r="L5114" i="7" s="1"/>
  <c r="L5115" i="7" s="1"/>
  <c r="L5116" i="7" s="1"/>
  <c r="L5117" i="7" s="1"/>
  <c r="L5118" i="7" s="1"/>
  <c r="L5119" i="7" s="1"/>
  <c r="L5120" i="7" s="1"/>
  <c r="L5121" i="7" s="1"/>
  <c r="L5122" i="7" s="1"/>
  <c r="L5123" i="7" s="1"/>
  <c r="L5124" i="7" s="1"/>
  <c r="L5125" i="7" s="1"/>
  <c r="L5126" i="7" s="1"/>
  <c r="L5127" i="7" s="1"/>
  <c r="L5128" i="7" s="1"/>
  <c r="L5129" i="7" s="1"/>
  <c r="L5130" i="7" s="1"/>
  <c r="L5131" i="7" s="1"/>
  <c r="L5132" i="7" s="1"/>
  <c r="L5133" i="7" s="1"/>
  <c r="L5134" i="7" s="1"/>
  <c r="L5135" i="7" s="1"/>
  <c r="L5136" i="7" s="1"/>
  <c r="L5137" i="7" s="1"/>
  <c r="L5138" i="7" s="1"/>
  <c r="L5139" i="7" s="1"/>
  <c r="L5140" i="7" s="1"/>
  <c r="L5141" i="7" s="1"/>
  <c r="L5142" i="7" s="1"/>
  <c r="L5143" i="7" s="1"/>
  <c r="L5144" i="7" s="1"/>
  <c r="L5145" i="7" s="1"/>
  <c r="L5146" i="7" s="1"/>
  <c r="L5147" i="7" s="1"/>
  <c r="L5148" i="7" s="1"/>
  <c r="L5149" i="7" s="1"/>
  <c r="L5150" i="7" s="1"/>
  <c r="L5151" i="7" s="1"/>
  <c r="L5152" i="7" s="1"/>
  <c r="L5153" i="7" s="1"/>
  <c r="L5154" i="7" s="1"/>
  <c r="L5155" i="7" s="1"/>
  <c r="L5156" i="7" s="1"/>
  <c r="L5157" i="7" s="1"/>
  <c r="L5158" i="7" s="1"/>
  <c r="L5159" i="7" s="1"/>
  <c r="L5160" i="7" s="1"/>
  <c r="L5161" i="7" s="1"/>
  <c r="L5162" i="7" s="1"/>
  <c r="L5163" i="7" s="1"/>
  <c r="L5164" i="7" s="1"/>
  <c r="L5165" i="7" s="1"/>
  <c r="L5166" i="7" s="1"/>
  <c r="L5167" i="7" s="1"/>
  <c r="L5168" i="7" s="1"/>
  <c r="L5169" i="7" s="1"/>
  <c r="L5170" i="7" s="1"/>
  <c r="L5171" i="7" s="1"/>
  <c r="L5172" i="7" s="1"/>
  <c r="L5173" i="7" s="1"/>
  <c r="L5174" i="7" s="1"/>
  <c r="L5175" i="7" s="1"/>
  <c r="L5176" i="7" s="1"/>
  <c r="L5177" i="7" s="1"/>
  <c r="L5178" i="7" s="1"/>
  <c r="L5179" i="7" s="1"/>
  <c r="L5180" i="7" s="1"/>
  <c r="L5181" i="7" s="1"/>
  <c r="L5182" i="7" s="1"/>
  <c r="L5183" i="7" s="1"/>
  <c r="L5184" i="7" s="1"/>
  <c r="L5185" i="7" s="1"/>
  <c r="L5186" i="7" s="1"/>
  <c r="L5187" i="7" s="1"/>
  <c r="L5188" i="7" s="1"/>
  <c r="L5189" i="7" s="1"/>
  <c r="L5190" i="7" s="1"/>
  <c r="L5191" i="7" s="1"/>
  <c r="L5192" i="7" s="1"/>
  <c r="L5193" i="7" s="1"/>
  <c r="L5194" i="7" s="1"/>
  <c r="L5195" i="7" s="1"/>
  <c r="L5196" i="7" s="1"/>
  <c r="L5197" i="7" s="1"/>
  <c r="L5198" i="7" s="1"/>
  <c r="L5199" i="7" s="1"/>
  <c r="L5200" i="7" s="1"/>
  <c r="L5201" i="7" s="1"/>
  <c r="L5202" i="7" s="1"/>
  <c r="L5203" i="7" s="1"/>
  <c r="L5204" i="7" s="1"/>
  <c r="L5205" i="7" s="1"/>
  <c r="L5206" i="7" s="1"/>
  <c r="L5207" i="7" s="1"/>
  <c r="L5208" i="7" s="1"/>
  <c r="L5209" i="7" s="1"/>
  <c r="L5210" i="7" s="1"/>
  <c r="L5211" i="7" s="1"/>
  <c r="L5212" i="7" s="1"/>
  <c r="L5213" i="7" s="1"/>
  <c r="L5214" i="7" s="1"/>
  <c r="L5215" i="7" s="1"/>
  <c r="L5216" i="7" s="1"/>
  <c r="L5217" i="7" s="1"/>
  <c r="L5218" i="7" s="1"/>
  <c r="L5219" i="7" s="1"/>
  <c r="L5220" i="7" s="1"/>
  <c r="L5221" i="7" s="1"/>
  <c r="L5222" i="7" s="1"/>
  <c r="L5223" i="7" s="1"/>
  <c r="L5224" i="7" s="1"/>
  <c r="L5225" i="7" s="1"/>
  <c r="L5226" i="7" s="1"/>
  <c r="L5227" i="7" s="1"/>
  <c r="L5228" i="7" s="1"/>
  <c r="L5229" i="7" s="1"/>
  <c r="L5230" i="7" s="1"/>
  <c r="L5231" i="7" s="1"/>
  <c r="L5232" i="7" s="1"/>
  <c r="L5233" i="7" s="1"/>
  <c r="L5234" i="7" s="1"/>
  <c r="L5235" i="7" s="1"/>
  <c r="L5236" i="7" s="1"/>
  <c r="L5237" i="7" s="1"/>
  <c r="L5238" i="7" s="1"/>
  <c r="L5239" i="7" s="1"/>
  <c r="L5240" i="7" s="1"/>
  <c r="L5241" i="7" s="1"/>
  <c r="L5242" i="7" s="1"/>
  <c r="L5243" i="7" s="1"/>
  <c r="L5244" i="7" s="1"/>
  <c r="L5245" i="7" s="1"/>
  <c r="L5246" i="7" s="1"/>
  <c r="L5247" i="7" s="1"/>
  <c r="L5248" i="7" s="1"/>
  <c r="L5249" i="7" s="1"/>
  <c r="L5250" i="7" s="1"/>
  <c r="L5251" i="7" s="1"/>
  <c r="L5252" i="7" s="1"/>
  <c r="L5253" i="7" s="1"/>
  <c r="L5254" i="7" s="1"/>
  <c r="L5255" i="7" s="1"/>
  <c r="L5256" i="7" s="1"/>
  <c r="L5257" i="7" s="1"/>
  <c r="L5258" i="7" s="1"/>
  <c r="L5259" i="7" s="1"/>
  <c r="L5260" i="7" s="1"/>
  <c r="L5261" i="7" s="1"/>
  <c r="L5262" i="7" s="1"/>
  <c r="L5263" i="7" s="1"/>
  <c r="L5264" i="7" s="1"/>
  <c r="L5265" i="7" s="1"/>
  <c r="L5266" i="7" s="1"/>
  <c r="L5267" i="7" s="1"/>
  <c r="L5268" i="7" s="1"/>
  <c r="L5269" i="7" s="1"/>
  <c r="L5270" i="7" s="1"/>
  <c r="L5271" i="7" s="1"/>
  <c r="L5272" i="7" s="1"/>
  <c r="L5273" i="7" s="1"/>
  <c r="L5274" i="7" s="1"/>
  <c r="L5275" i="7" s="1"/>
  <c r="L5276" i="7" s="1"/>
  <c r="L5277" i="7" s="1"/>
  <c r="L5278" i="7" s="1"/>
  <c r="L5279" i="7" s="1"/>
  <c r="L5280" i="7" s="1"/>
  <c r="L5281" i="7" s="1"/>
  <c r="L5282" i="7" s="1"/>
  <c r="L5283" i="7" s="1"/>
  <c r="L5284" i="7" s="1"/>
  <c r="L5285" i="7" s="1"/>
  <c r="L5286" i="7" s="1"/>
  <c r="L5287" i="7" s="1"/>
  <c r="L5288" i="7" s="1"/>
  <c r="L5289" i="7" s="1"/>
  <c r="L5290" i="7" s="1"/>
  <c r="L5291" i="7" s="1"/>
  <c r="L5292" i="7" s="1"/>
  <c r="L5293" i="7" s="1"/>
  <c r="L5294" i="7" s="1"/>
  <c r="L5295" i="7" s="1"/>
  <c r="L5296" i="7" s="1"/>
  <c r="L5297" i="7" s="1"/>
  <c r="L5298" i="7" s="1"/>
  <c r="L5299" i="7" s="1"/>
  <c r="L5300" i="7" s="1"/>
  <c r="L5301" i="7" s="1"/>
  <c r="L5302" i="7" s="1"/>
  <c r="L5303" i="7" s="1"/>
  <c r="L5304" i="7" s="1"/>
  <c r="L5305" i="7" s="1"/>
  <c r="L5306" i="7" s="1"/>
  <c r="L5307" i="7" s="1"/>
  <c r="L5308" i="7" s="1"/>
  <c r="L5309" i="7" s="1"/>
  <c r="L5310" i="7" s="1"/>
  <c r="L5311" i="7" s="1"/>
  <c r="L5312" i="7" s="1"/>
  <c r="L5313" i="7" s="1"/>
  <c r="L5314" i="7" s="1"/>
  <c r="L5315" i="7" s="1"/>
  <c r="L5316" i="7" s="1"/>
  <c r="L5317" i="7" s="1"/>
  <c r="L5318" i="7" s="1"/>
  <c r="L5319" i="7" s="1"/>
  <c r="L5320" i="7" s="1"/>
  <c r="L5321" i="7" s="1"/>
  <c r="L5322" i="7" s="1"/>
  <c r="L5323" i="7" s="1"/>
  <c r="L5324" i="7" s="1"/>
  <c r="L5325" i="7" s="1"/>
  <c r="L5326" i="7" s="1"/>
  <c r="L5327" i="7" s="1"/>
  <c r="L5328" i="7" s="1"/>
  <c r="L5329" i="7" s="1"/>
  <c r="L5330" i="7" s="1"/>
  <c r="L5331" i="7" s="1"/>
  <c r="L5332" i="7" s="1"/>
  <c r="L5333" i="7" s="1"/>
  <c r="L5334" i="7" s="1"/>
  <c r="L5335" i="7" s="1"/>
  <c r="L5336" i="7" s="1"/>
  <c r="L5337" i="7" s="1"/>
  <c r="L5338" i="7" s="1"/>
  <c r="L5339" i="7" s="1"/>
  <c r="L5340" i="7" s="1"/>
  <c r="L5341" i="7" s="1"/>
  <c r="L5342" i="7" s="1"/>
  <c r="L5343" i="7" s="1"/>
  <c r="L5344" i="7" s="1"/>
  <c r="L5345" i="7" s="1"/>
  <c r="L5346" i="7" s="1"/>
  <c r="L5347" i="7" s="1"/>
  <c r="L5348" i="7" s="1"/>
  <c r="L5349" i="7" s="1"/>
  <c r="L5350" i="7" s="1"/>
  <c r="L5351" i="7" s="1"/>
  <c r="L5352" i="7" s="1"/>
  <c r="L5353" i="7" s="1"/>
  <c r="L5354" i="7" s="1"/>
  <c r="L5355" i="7" s="1"/>
  <c r="L5356" i="7" s="1"/>
  <c r="L5357" i="7" s="1"/>
  <c r="L5358" i="7" s="1"/>
  <c r="L5359" i="7" s="1"/>
  <c r="L5360" i="7" s="1"/>
  <c r="L5361" i="7" s="1"/>
  <c r="L5362" i="7" s="1"/>
  <c r="L5363" i="7" s="1"/>
  <c r="L5364" i="7" s="1"/>
  <c r="L5365" i="7" s="1"/>
  <c r="L5366" i="7" s="1"/>
  <c r="L5367" i="7" s="1"/>
  <c r="L5368" i="7" s="1"/>
  <c r="L5369" i="7" s="1"/>
  <c r="L5370" i="7" s="1"/>
  <c r="L5371" i="7" s="1"/>
  <c r="L5372" i="7" s="1"/>
  <c r="L5373" i="7" s="1"/>
  <c r="L5374" i="7" s="1"/>
  <c r="L5375" i="7" s="1"/>
  <c r="L5376" i="7" s="1"/>
  <c r="L5377" i="7" s="1"/>
  <c r="L5378" i="7" s="1"/>
  <c r="L5379" i="7" s="1"/>
  <c r="L5380" i="7" s="1"/>
  <c r="L5381" i="7" s="1"/>
  <c r="L5382" i="7" s="1"/>
  <c r="L5383" i="7" s="1"/>
  <c r="L5384" i="7" s="1"/>
  <c r="L5385" i="7" s="1"/>
  <c r="L5386" i="7" s="1"/>
  <c r="L5387" i="7" s="1"/>
  <c r="L5388" i="7" s="1"/>
  <c r="L5389" i="7" s="1"/>
  <c r="L5390" i="7" s="1"/>
  <c r="L5391" i="7" s="1"/>
  <c r="L5392" i="7" s="1"/>
  <c r="L5393" i="7" s="1"/>
  <c r="L5394" i="7" s="1"/>
  <c r="L5395" i="7" s="1"/>
  <c r="L5396" i="7" s="1"/>
  <c r="L5397" i="7" s="1"/>
  <c r="L5398" i="7" s="1"/>
  <c r="L5399" i="7" s="1"/>
  <c r="L5400" i="7" s="1"/>
  <c r="L5401" i="7" s="1"/>
  <c r="L5402" i="7" s="1"/>
  <c r="L5403" i="7" s="1"/>
  <c r="L5404" i="7" s="1"/>
  <c r="L5405" i="7" s="1"/>
  <c r="L5406" i="7" s="1"/>
  <c r="L5407" i="7" s="1"/>
  <c r="L5408" i="7" s="1"/>
  <c r="L5409" i="7" s="1"/>
  <c r="L5410" i="7" s="1"/>
  <c r="L5411" i="7" s="1"/>
  <c r="L5412" i="7" s="1"/>
  <c r="L5413" i="7" s="1"/>
  <c r="L5414" i="7" s="1"/>
  <c r="L5415" i="7" s="1"/>
  <c r="L5416" i="7" s="1"/>
  <c r="L5417" i="7" s="1"/>
  <c r="L5418" i="7" s="1"/>
  <c r="L5419" i="7" s="1"/>
  <c r="L5420" i="7" s="1"/>
  <c r="L5421" i="7" s="1"/>
  <c r="L5422" i="7" s="1"/>
  <c r="L5423" i="7" s="1"/>
  <c r="L5424" i="7" s="1"/>
  <c r="L5425" i="7" s="1"/>
  <c r="L5426" i="7" s="1"/>
  <c r="L5427" i="7" s="1"/>
  <c r="L5428" i="7" s="1"/>
  <c r="L5429" i="7" s="1"/>
  <c r="L5430" i="7" s="1"/>
  <c r="L5431" i="7" s="1"/>
  <c r="L5432" i="7" s="1"/>
  <c r="L5433" i="7" s="1"/>
  <c r="L5434" i="7" s="1"/>
  <c r="L5435" i="7" s="1"/>
  <c r="L5436" i="7" s="1"/>
  <c r="L5437" i="7" s="1"/>
  <c r="L5438" i="7" s="1"/>
  <c r="L5439" i="7" s="1"/>
  <c r="L5440" i="7" s="1"/>
  <c r="L5441" i="7" s="1"/>
  <c r="L5442" i="7" s="1"/>
  <c r="L5443" i="7" s="1"/>
  <c r="L5444" i="7" s="1"/>
  <c r="L5445" i="7" s="1"/>
  <c r="L5446" i="7" s="1"/>
  <c r="L5447" i="7" s="1"/>
  <c r="L5448" i="7" s="1"/>
  <c r="L5449" i="7" s="1"/>
  <c r="L5450" i="7" s="1"/>
  <c r="L5451" i="7" s="1"/>
  <c r="L5452" i="7" s="1"/>
  <c r="L5453" i="7" s="1"/>
  <c r="L5454" i="7" s="1"/>
  <c r="L5455" i="7" s="1"/>
  <c r="L5456" i="7" s="1"/>
  <c r="L5457" i="7" s="1"/>
  <c r="L5458" i="7" s="1"/>
  <c r="L5459" i="7" s="1"/>
  <c r="L5460" i="7" s="1"/>
  <c r="L5461" i="7" s="1"/>
  <c r="L5462" i="7" s="1"/>
  <c r="L5463" i="7" s="1"/>
  <c r="L5464" i="7" s="1"/>
  <c r="L5465" i="7" s="1"/>
  <c r="L5466" i="7" s="1"/>
  <c r="L5467" i="7" s="1"/>
  <c r="L5468" i="7" s="1"/>
  <c r="L5469" i="7" s="1"/>
  <c r="L5470" i="7" s="1"/>
  <c r="L5471" i="7" s="1"/>
  <c r="L5472" i="7" s="1"/>
  <c r="L5473" i="7" s="1"/>
  <c r="L5474" i="7" s="1"/>
  <c r="L5475" i="7" s="1"/>
  <c r="L5476" i="7" s="1"/>
  <c r="L5477" i="7" s="1"/>
  <c r="L5478" i="7" s="1"/>
  <c r="L5479" i="7" s="1"/>
  <c r="L5480" i="7" s="1"/>
  <c r="L5481" i="7" s="1"/>
  <c r="L5482" i="7" s="1"/>
  <c r="L5483" i="7" s="1"/>
  <c r="L5484" i="7" s="1"/>
  <c r="L5485" i="7" s="1"/>
  <c r="L5486" i="7" s="1"/>
  <c r="L5487" i="7" s="1"/>
  <c r="L5488" i="7" s="1"/>
  <c r="L5489" i="7" s="1"/>
  <c r="L5490" i="7" s="1"/>
  <c r="L5491" i="7" s="1"/>
  <c r="L5492" i="7" s="1"/>
  <c r="L5493" i="7" s="1"/>
  <c r="L5494" i="7" s="1"/>
  <c r="L5495" i="7" s="1"/>
  <c r="L5496" i="7" s="1"/>
  <c r="L5497" i="7" s="1"/>
  <c r="D9" i="7"/>
  <c r="F135" i="1"/>
  <c r="C113" i="1" l="1"/>
  <c r="J7" i="7"/>
  <c r="D7" i="7"/>
  <c r="D8" i="7"/>
  <c r="D10" i="7" s="1"/>
  <c r="P19" i="7"/>
  <c r="O19" i="7"/>
  <c r="C114" i="1" l="1"/>
  <c r="J9" i="7"/>
  <c r="O20" i="7"/>
  <c r="P20" i="7"/>
  <c r="M82" i="1"/>
  <c r="M83" i="1"/>
  <c r="M84" i="1"/>
  <c r="M93" i="1"/>
  <c r="M91" i="1"/>
  <c r="M90" i="1"/>
  <c r="C115" i="1" l="1"/>
  <c r="M103" i="1"/>
  <c r="M102" i="1"/>
  <c r="L93" i="1"/>
  <c r="D81" i="1"/>
  <c r="G89" i="1"/>
  <c r="M89" i="1" s="1"/>
  <c r="F89" i="1"/>
  <c r="L89" i="1" s="1"/>
  <c r="L91" i="1"/>
  <c r="L90" i="1"/>
  <c r="M108" i="1"/>
  <c r="L108" i="1"/>
  <c r="L85" i="1"/>
  <c r="L84" i="1"/>
  <c r="L83" i="1"/>
  <c r="L82" i="1"/>
  <c r="C116" i="1" l="1"/>
  <c r="L126" i="1"/>
  <c r="H127" i="1"/>
  <c r="D127" i="1"/>
  <c r="D117" i="1"/>
  <c r="E81" i="1"/>
  <c r="K96" i="1"/>
  <c r="J96" i="1"/>
  <c r="I96" i="1"/>
  <c r="H96" i="1"/>
  <c r="G96" i="1"/>
  <c r="F96" i="1"/>
  <c r="E96" i="1"/>
  <c r="D96" i="1"/>
  <c r="M100" i="1"/>
  <c r="L100" i="1"/>
  <c r="L99" i="1"/>
  <c r="M99" i="1"/>
  <c r="M98" i="1"/>
  <c r="L98" i="1"/>
  <c r="L101" i="1"/>
  <c r="M101" i="1"/>
  <c r="M97" i="1"/>
  <c r="L97" i="1"/>
  <c r="L96" i="1" l="1"/>
  <c r="M96" i="1"/>
  <c r="L67" i="1"/>
  <c r="L68" i="1"/>
  <c r="L69" i="1"/>
  <c r="L70" i="1"/>
  <c r="L71" i="1"/>
  <c r="L72" i="1"/>
  <c r="L73" i="1"/>
  <c r="L74" i="1"/>
  <c r="I92" i="1"/>
  <c r="D92" i="1"/>
  <c r="D104" i="1" l="1"/>
  <c r="E92" i="1" l="1"/>
  <c r="E104" i="1" s="1"/>
  <c r="F92" i="1"/>
  <c r="G92" i="1"/>
  <c r="H92" i="1"/>
  <c r="J92" i="1"/>
  <c r="K92" i="1"/>
  <c r="F81" i="1"/>
  <c r="G81" i="1"/>
  <c r="H81" i="1"/>
  <c r="I81" i="1"/>
  <c r="J81" i="1"/>
  <c r="K81" i="1"/>
  <c r="G124" i="1"/>
  <c r="L124" i="1" s="1"/>
  <c r="G123" i="1"/>
  <c r="L123" i="1" s="1"/>
  <c r="E127" i="1"/>
  <c r="F127" i="1"/>
  <c r="L109" i="1"/>
  <c r="M109" i="1"/>
  <c r="L110" i="1"/>
  <c r="M110" i="1"/>
  <c r="L111" i="1"/>
  <c r="M111" i="1"/>
  <c r="L112" i="1"/>
  <c r="M112" i="1"/>
  <c r="L113" i="1"/>
  <c r="M113" i="1"/>
  <c r="L114" i="1"/>
  <c r="M114" i="1"/>
  <c r="L115" i="1"/>
  <c r="M115" i="1"/>
  <c r="L116" i="1"/>
  <c r="M116" i="1"/>
  <c r="E117" i="1"/>
  <c r="F117" i="1"/>
  <c r="G117" i="1"/>
  <c r="H117" i="1"/>
  <c r="I117" i="1"/>
  <c r="J117" i="1"/>
  <c r="K117" i="1"/>
  <c r="M87" i="1"/>
  <c r="L75" i="1"/>
  <c r="J104" i="1" l="1"/>
  <c r="K104" i="1"/>
  <c r="L92" i="1"/>
  <c r="M117" i="1"/>
  <c r="H104" i="1"/>
  <c r="F104" i="1"/>
  <c r="M92" i="1"/>
  <c r="L117" i="1"/>
  <c r="G104" i="1"/>
  <c r="M81" i="1"/>
  <c r="L81" i="1"/>
  <c r="G125" i="1"/>
  <c r="G127" i="1" s="1"/>
  <c r="M104" i="1" l="1"/>
  <c r="L104" i="1"/>
  <c r="L125" i="1"/>
  <c r="L127" i="1" s="1"/>
  <c r="F11" i="7" l="1"/>
  <c r="F9" i="7"/>
  <c r="D13" i="7" s="1"/>
  <c r="D12" i="7"/>
  <c r="F19" i="7" l="1"/>
  <c r="G19" i="7"/>
  <c r="G20" i="7" s="1"/>
  <c r="J11" i="7"/>
  <c r="B19" i="7" l="1"/>
  <c r="B20" i="7" s="1"/>
  <c r="C20" i="7" s="1"/>
  <c r="I20" i="7"/>
  <c r="H20" i="7"/>
  <c r="G21" i="7"/>
  <c r="I19" i="7"/>
  <c r="H19" i="7"/>
  <c r="E19" i="7" l="1"/>
  <c r="D20" i="7"/>
  <c r="D19" i="7"/>
  <c r="C19" i="7"/>
  <c r="B21" i="7"/>
  <c r="H21" i="7"/>
  <c r="I21" i="7"/>
  <c r="G22" i="7"/>
  <c r="B22" i="7" l="1"/>
  <c r="I22" i="7"/>
  <c r="H22" i="7"/>
  <c r="G23" i="7"/>
  <c r="B23" i="7" l="1"/>
  <c r="H23" i="7"/>
  <c r="I23" i="7"/>
  <c r="G24" i="7"/>
  <c r="B24" i="7" l="1"/>
  <c r="H24" i="7"/>
  <c r="I24" i="7"/>
  <c r="G25" i="7"/>
  <c r="B25" i="7" l="1"/>
  <c r="I25" i="7"/>
  <c r="H25" i="7"/>
  <c r="G26" i="7"/>
  <c r="B26" i="7" l="1"/>
  <c r="I26" i="7"/>
  <c r="H26" i="7"/>
  <c r="G27" i="7"/>
  <c r="B27" i="7" l="1"/>
  <c r="H27" i="7"/>
  <c r="I27" i="7"/>
  <c r="G28" i="7"/>
  <c r="B28" i="7" l="1"/>
  <c r="I28" i="7"/>
  <c r="H28" i="7"/>
  <c r="G29" i="7"/>
  <c r="B29" i="7" l="1"/>
  <c r="I29" i="7"/>
  <c r="H29" i="7"/>
  <c r="G30" i="7"/>
  <c r="B30" i="7" l="1"/>
  <c r="I30" i="7"/>
  <c r="H30" i="7"/>
  <c r="G31" i="7"/>
  <c r="B31" i="7" l="1"/>
  <c r="I31" i="7"/>
  <c r="H31" i="7"/>
  <c r="G32" i="7"/>
  <c r="B32" i="7" l="1"/>
  <c r="H32" i="7"/>
  <c r="I32" i="7"/>
  <c r="G33" i="7"/>
  <c r="B33" i="7" l="1"/>
  <c r="H33" i="7"/>
  <c r="I33" i="7"/>
  <c r="G34" i="7"/>
  <c r="B34" i="7" l="1"/>
  <c r="H34" i="7"/>
  <c r="I34" i="7"/>
  <c r="G35" i="7"/>
  <c r="B35" i="7" l="1"/>
  <c r="H35" i="7"/>
  <c r="I35" i="7"/>
  <c r="G36" i="7"/>
  <c r="B36" i="7" l="1"/>
  <c r="H36" i="7"/>
  <c r="I36" i="7"/>
  <c r="G37" i="7"/>
  <c r="B37" i="7" l="1"/>
  <c r="H37" i="7"/>
  <c r="I37" i="7"/>
  <c r="G38" i="7"/>
  <c r="B38" i="7" l="1"/>
  <c r="H38" i="7"/>
  <c r="I38" i="7"/>
  <c r="G39" i="7"/>
  <c r="B39" i="7" l="1"/>
  <c r="I39" i="7"/>
  <c r="H39" i="7"/>
  <c r="G40" i="7"/>
  <c r="B40" i="7" l="1"/>
  <c r="H40" i="7"/>
  <c r="I40" i="7"/>
  <c r="G41" i="7"/>
  <c r="B41" i="7" l="1"/>
  <c r="I41" i="7"/>
  <c r="H41" i="7"/>
  <c r="G42" i="7"/>
  <c r="B42" i="7" l="1"/>
  <c r="I42" i="7"/>
  <c r="H42" i="7"/>
  <c r="G43" i="7"/>
  <c r="B43" i="7" l="1"/>
  <c r="H43" i="7"/>
  <c r="I43" i="7"/>
  <c r="G44" i="7"/>
  <c r="B44" i="7" l="1"/>
  <c r="H44" i="7"/>
  <c r="I44" i="7"/>
  <c r="G45" i="7"/>
  <c r="B45" i="7" l="1"/>
  <c r="I45" i="7"/>
  <c r="H45" i="7"/>
  <c r="G46" i="7"/>
  <c r="B46" i="7" l="1"/>
  <c r="H46" i="7"/>
  <c r="I46" i="7"/>
  <c r="G47" i="7"/>
  <c r="B47" i="7" l="1"/>
  <c r="I47" i="7"/>
  <c r="H47" i="7"/>
  <c r="G48" i="7"/>
  <c r="B48" i="7" l="1"/>
  <c r="I48" i="7"/>
  <c r="H48" i="7"/>
  <c r="G49" i="7"/>
  <c r="J48" i="7"/>
  <c r="B49" i="7" l="1"/>
  <c r="H49" i="7"/>
  <c r="I49" i="7"/>
  <c r="G50" i="7"/>
  <c r="J50" i="7" s="1"/>
  <c r="J49" i="7"/>
  <c r="B50" i="7" l="1"/>
  <c r="I50" i="7"/>
  <c r="H50" i="7"/>
  <c r="G51" i="7"/>
  <c r="B51" i="7" l="1"/>
  <c r="I51" i="7"/>
  <c r="H51" i="7"/>
  <c r="G52" i="7"/>
  <c r="J51" i="7"/>
  <c r="B52" i="7" l="1"/>
  <c r="I52" i="7"/>
  <c r="H52" i="7"/>
  <c r="G53" i="7"/>
  <c r="J53" i="7" s="1"/>
  <c r="J52" i="7"/>
  <c r="B53" i="7" l="1"/>
  <c r="I53" i="7"/>
  <c r="H53" i="7"/>
  <c r="G54" i="7"/>
  <c r="B54" i="7" l="1"/>
  <c r="I54" i="7"/>
  <c r="H54" i="7"/>
  <c r="G55" i="7"/>
  <c r="J54" i="7"/>
  <c r="B55" i="7" l="1"/>
  <c r="I55" i="7"/>
  <c r="H55" i="7"/>
  <c r="G56" i="7"/>
  <c r="J56" i="7" s="1"/>
  <c r="J55" i="7"/>
  <c r="B56" i="7" l="1"/>
  <c r="I56" i="7"/>
  <c r="H56" i="7"/>
  <c r="G57" i="7"/>
  <c r="B57" i="7" l="1"/>
  <c r="I57" i="7"/>
  <c r="H57" i="7"/>
  <c r="G58" i="7"/>
  <c r="J57" i="7"/>
  <c r="B58" i="7" l="1"/>
  <c r="I58" i="7"/>
  <c r="H58" i="7"/>
  <c r="G59" i="7"/>
  <c r="J59" i="7" s="1"/>
  <c r="J58" i="7"/>
  <c r="B59" i="7" l="1"/>
  <c r="H59" i="7"/>
  <c r="I59" i="7"/>
  <c r="G60" i="7"/>
  <c r="B60" i="7" l="1"/>
  <c r="H60" i="7"/>
  <c r="I60" i="7"/>
  <c r="G61" i="7"/>
  <c r="J61" i="7" s="1"/>
  <c r="J60" i="7"/>
  <c r="B61" i="7" l="1"/>
  <c r="H61" i="7"/>
  <c r="I61" i="7"/>
  <c r="G62" i="7"/>
  <c r="B62" i="7" l="1"/>
  <c r="I62" i="7"/>
  <c r="H62" i="7"/>
  <c r="G63" i="7"/>
  <c r="J62" i="7"/>
  <c r="B63" i="7" l="1"/>
  <c r="I63" i="7"/>
  <c r="H63" i="7"/>
  <c r="G64" i="7"/>
  <c r="J63" i="7"/>
  <c r="B64" i="7" l="1"/>
  <c r="H64" i="7"/>
  <c r="I64" i="7"/>
  <c r="G65" i="7"/>
  <c r="J65" i="7" s="1"/>
  <c r="J64" i="7"/>
  <c r="B65" i="7" l="1"/>
  <c r="H65" i="7"/>
  <c r="I65" i="7"/>
  <c r="G66" i="7"/>
  <c r="B66" i="7" l="1"/>
  <c r="I66" i="7"/>
  <c r="H66" i="7"/>
  <c r="G67" i="7"/>
  <c r="J66" i="7"/>
  <c r="B67" i="7" l="1"/>
  <c r="H67" i="7"/>
  <c r="I67" i="7"/>
  <c r="G68" i="7"/>
  <c r="J68" i="7" s="1"/>
  <c r="J67" i="7"/>
  <c r="B68" i="7" l="1"/>
  <c r="I68" i="7"/>
  <c r="H68" i="7"/>
  <c r="G69" i="7"/>
  <c r="J69" i="7" s="1"/>
  <c r="B69" i="7" l="1"/>
  <c r="I69" i="7"/>
  <c r="H69" i="7"/>
  <c r="G70" i="7"/>
  <c r="J70" i="7" s="1"/>
  <c r="B70" i="7" l="1"/>
  <c r="I70" i="7"/>
  <c r="H70" i="7"/>
  <c r="G71" i="7"/>
  <c r="B71" i="7" l="1"/>
  <c r="I71" i="7"/>
  <c r="H71" i="7"/>
  <c r="G72" i="7"/>
  <c r="J72" i="7" s="1"/>
  <c r="J71" i="7"/>
  <c r="B72" i="7" l="1"/>
  <c r="H72" i="7"/>
  <c r="I72" i="7"/>
  <c r="G73" i="7"/>
  <c r="B73" i="7" l="1"/>
  <c r="I73" i="7"/>
  <c r="H73" i="7"/>
  <c r="G74" i="7"/>
  <c r="J73" i="7"/>
  <c r="B74" i="7" l="1"/>
  <c r="I74" i="7"/>
  <c r="H74" i="7"/>
  <c r="G75" i="7"/>
  <c r="J75" i="7" s="1"/>
  <c r="J74" i="7"/>
  <c r="B75" i="7" l="1"/>
  <c r="I75" i="7"/>
  <c r="H75" i="7"/>
  <c r="G76" i="7"/>
  <c r="B76" i="7" l="1"/>
  <c r="I76" i="7"/>
  <c r="H76" i="7"/>
  <c r="G77" i="7"/>
  <c r="J76" i="7"/>
  <c r="B77" i="7" l="1"/>
  <c r="I77" i="7"/>
  <c r="H77" i="7"/>
  <c r="G78" i="7"/>
  <c r="J77" i="7"/>
  <c r="B78" i="7" l="1"/>
  <c r="H78" i="7"/>
  <c r="I78" i="7"/>
  <c r="G79" i="7"/>
  <c r="J78" i="7"/>
  <c r="B79" i="7" l="1"/>
  <c r="H79" i="7"/>
  <c r="I79" i="7"/>
  <c r="G80" i="7"/>
  <c r="J79" i="7"/>
  <c r="B80" i="7" l="1"/>
  <c r="H80" i="7"/>
  <c r="I80" i="7"/>
  <c r="J80" i="7"/>
  <c r="D26" i="7"/>
  <c r="C26" i="7"/>
  <c r="E24" i="7"/>
  <c r="D24" i="7"/>
  <c r="C24" i="7"/>
  <c r="E23" i="7"/>
  <c r="D23" i="7"/>
  <c r="C23" i="7"/>
  <c r="E22" i="7"/>
  <c r="D22" i="7"/>
  <c r="C22" i="7"/>
  <c r="C21" i="7"/>
  <c r="E21" i="7"/>
  <c r="D21" i="7"/>
  <c r="E25" i="7"/>
  <c r="D25" i="7"/>
  <c r="E20" i="7"/>
  <c r="C25" i="7"/>
  <c r="F20" i="7" l="1"/>
  <c r="F21" i="7" s="1"/>
  <c r="F22" i="7" s="1"/>
  <c r="F23" i="7" s="1"/>
  <c r="F24" i="7" s="1"/>
  <c r="F25" i="7" s="1"/>
  <c r="E26" i="7"/>
  <c r="C27" i="7"/>
  <c r="D27" i="7"/>
  <c r="C28" i="7" l="1"/>
  <c r="D28" i="7"/>
  <c r="F26" i="7"/>
  <c r="F27" i="7" s="1"/>
  <c r="E27" i="7"/>
  <c r="E29" i="7" l="1"/>
  <c r="C29" i="7"/>
  <c r="D29" i="7"/>
  <c r="E28" i="7"/>
  <c r="F28" i="7" s="1"/>
  <c r="F29" i="7" l="1"/>
  <c r="C30" i="7"/>
  <c r="D30" i="7"/>
  <c r="D31" i="7" l="1"/>
  <c r="C31" i="7"/>
  <c r="E30" i="7"/>
  <c r="F30" i="7" s="1"/>
  <c r="D32" i="7" l="1"/>
  <c r="C32" i="7"/>
  <c r="E31" i="7"/>
  <c r="F31" i="7" s="1"/>
  <c r="D33" i="7" l="1"/>
  <c r="C33" i="7"/>
  <c r="E32" i="7"/>
  <c r="F32" i="7" s="1"/>
  <c r="D34" i="7" l="1"/>
  <c r="C34" i="7"/>
  <c r="E33" i="7"/>
  <c r="F33" i="7" s="1"/>
  <c r="D35" i="7" l="1"/>
  <c r="C35" i="7"/>
  <c r="E34" i="7"/>
  <c r="F34" i="7" s="1"/>
  <c r="C36" i="7" l="1"/>
  <c r="D36" i="7"/>
  <c r="E35" i="7"/>
  <c r="F35" i="7" s="1"/>
  <c r="E37" i="7" l="1"/>
  <c r="C37" i="7"/>
  <c r="D37" i="7"/>
  <c r="E36" i="7"/>
  <c r="F36" i="7" s="1"/>
  <c r="F37" i="7" s="1"/>
  <c r="C38" i="7" l="1"/>
  <c r="D38" i="7"/>
  <c r="C39" i="7" l="1"/>
  <c r="D39" i="7"/>
  <c r="E38" i="7"/>
  <c r="F38" i="7" s="1"/>
  <c r="D40" i="7" l="1"/>
  <c r="C40" i="7"/>
  <c r="E39" i="7"/>
  <c r="F39" i="7" s="1"/>
  <c r="D41" i="7" l="1"/>
  <c r="C41" i="7"/>
  <c r="E40" i="7"/>
  <c r="F40" i="7" l="1"/>
  <c r="C42" i="7"/>
  <c r="D42" i="7"/>
  <c r="E41" i="7"/>
  <c r="F41" i="7" l="1"/>
  <c r="E43" i="7"/>
  <c r="C43" i="7"/>
  <c r="D43" i="7"/>
  <c r="E42" i="7"/>
  <c r="F42" i="7" l="1"/>
  <c r="F43" i="7" s="1"/>
  <c r="D44" i="7"/>
  <c r="C44" i="7"/>
  <c r="C45" i="7" l="1"/>
  <c r="D45" i="7"/>
  <c r="E44" i="7"/>
  <c r="F44" i="7" s="1"/>
  <c r="C46" i="7" l="1"/>
  <c r="D46" i="7"/>
  <c r="E45" i="7"/>
  <c r="F45" i="7" s="1"/>
  <c r="C47" i="7" l="1"/>
  <c r="D47" i="7"/>
  <c r="E46" i="7"/>
  <c r="F46" i="7" s="1"/>
  <c r="D48" i="7" l="1"/>
  <c r="C48" i="7"/>
  <c r="E47" i="7"/>
  <c r="F47" i="7" s="1"/>
  <c r="E49" i="7" l="1"/>
  <c r="C49" i="7"/>
  <c r="D49" i="7"/>
  <c r="E48" i="7"/>
  <c r="F48" i="7" l="1"/>
  <c r="F49" i="7" s="1"/>
  <c r="M4472" i="7"/>
  <c r="M4739" i="7"/>
  <c r="M385" i="7"/>
  <c r="M2652" i="7"/>
  <c r="M5204" i="7"/>
  <c r="M1096" i="7"/>
  <c r="M4659" i="7"/>
  <c r="M4750" i="7"/>
  <c r="M946" i="7"/>
  <c r="M5211" i="7"/>
  <c r="M3390" i="7"/>
  <c r="M3739" i="7"/>
  <c r="M1860" i="7"/>
  <c r="M2865" i="7"/>
  <c r="M5416" i="7"/>
  <c r="M5024" i="7"/>
  <c r="M5383" i="7"/>
  <c r="M5261" i="7"/>
  <c r="M3184" i="7"/>
  <c r="M1957" i="7"/>
  <c r="M2635" i="7"/>
  <c r="M5068" i="7"/>
  <c r="M428" i="7"/>
  <c r="M5392" i="7"/>
  <c r="M5045" i="7"/>
  <c r="M1830" i="7"/>
  <c r="M4683" i="7"/>
  <c r="M4981" i="7"/>
  <c r="M3972" i="7"/>
  <c r="M4297" i="7"/>
  <c r="M1451" i="7"/>
  <c r="M3087" i="7"/>
  <c r="M3634" i="7"/>
  <c r="M2794" i="7"/>
  <c r="M4661" i="7"/>
  <c r="M5129" i="7"/>
  <c r="M621" i="7"/>
  <c r="M4966" i="7"/>
  <c r="M5334" i="7"/>
  <c r="M2837" i="7"/>
  <c r="M1657" i="7"/>
  <c r="M4804" i="7"/>
  <c r="M2661" i="7"/>
  <c r="M5050" i="7"/>
  <c r="M4630" i="7"/>
  <c r="M2262" i="7"/>
  <c r="M1492" i="7"/>
  <c r="M3432" i="7"/>
  <c r="M4527" i="7"/>
  <c r="M706" i="7"/>
  <c r="M817" i="7"/>
  <c r="M5476" i="7"/>
  <c r="M1839" i="7"/>
  <c r="M1049" i="7"/>
  <c r="M3699" i="7"/>
  <c r="M4940" i="7"/>
  <c r="M4641" i="7"/>
  <c r="M1353" i="7"/>
  <c r="M5403" i="7"/>
  <c r="M475" i="7"/>
  <c r="M2903" i="7"/>
  <c r="M3666" i="7"/>
  <c r="M948" i="7"/>
  <c r="M4775" i="7"/>
  <c r="M1791" i="7"/>
  <c r="M2810" i="7"/>
  <c r="M5320" i="7"/>
  <c r="M4095" i="7"/>
  <c r="M5483" i="7"/>
  <c r="M1294" i="7"/>
  <c r="M4069" i="7"/>
  <c r="M3911" i="7"/>
  <c r="M2066" i="7"/>
  <c r="M4909" i="7"/>
  <c r="M5086" i="7"/>
  <c r="M1949" i="7"/>
  <c r="M5056" i="7"/>
  <c r="M4842" i="7"/>
  <c r="M43" i="7"/>
  <c r="M4947" i="7"/>
  <c r="M3576" i="7"/>
  <c r="M967" i="7"/>
  <c r="M3808" i="7"/>
  <c r="M257" i="7"/>
  <c r="M3754" i="7"/>
  <c r="M3601" i="7"/>
  <c r="M3875" i="7"/>
  <c r="M3070" i="7"/>
  <c r="M4456" i="7"/>
  <c r="M4185" i="7"/>
  <c r="M1794" i="7"/>
  <c r="M4156" i="7"/>
  <c r="M2271" i="7"/>
  <c r="M3960" i="7"/>
  <c r="M2479" i="7"/>
  <c r="M1437" i="7"/>
  <c r="M3552" i="7"/>
  <c r="M5240" i="7"/>
  <c r="M950" i="7"/>
  <c r="M4813" i="7"/>
  <c r="M4933" i="7"/>
  <c r="M2294" i="7"/>
  <c r="M3572" i="7"/>
  <c r="M4710" i="7"/>
  <c r="M2295" i="7"/>
  <c r="M5373" i="7"/>
  <c r="M4559" i="7"/>
  <c r="M5413" i="7"/>
  <c r="M434" i="7"/>
  <c r="M4846" i="7"/>
  <c r="M2694" i="7"/>
  <c r="M4886" i="7"/>
  <c r="M185" i="7"/>
  <c r="M3399" i="7"/>
  <c r="M5062" i="7"/>
  <c r="M640" i="7"/>
  <c r="M2981" i="7"/>
  <c r="M3546" i="7"/>
  <c r="M5073" i="7"/>
  <c r="M3936" i="7"/>
  <c r="M5219" i="7"/>
  <c r="M3642" i="7"/>
  <c r="M4083" i="7"/>
  <c r="M3955" i="7"/>
  <c r="M4102" i="7"/>
  <c r="M1306" i="7"/>
  <c r="M5274" i="7"/>
  <c r="M4452" i="7"/>
  <c r="M1514" i="7"/>
  <c r="M4481" i="7"/>
  <c r="M5171" i="7"/>
  <c r="M1869" i="7"/>
  <c r="M4467" i="7"/>
  <c r="M3508" i="7"/>
  <c r="M1032" i="7"/>
  <c r="M4233" i="7"/>
  <c r="M4746" i="7"/>
  <c r="M4427" i="7"/>
  <c r="M1203" i="7"/>
  <c r="M1897" i="7"/>
  <c r="M4387" i="7"/>
  <c r="M1008" i="7"/>
  <c r="M1727" i="7"/>
  <c r="M4852" i="7"/>
  <c r="M4339" i="7"/>
  <c r="M4290" i="7"/>
  <c r="M5104" i="7"/>
  <c r="M273" i="7"/>
  <c r="M1939" i="7"/>
  <c r="M5368" i="7"/>
  <c r="M443" i="7"/>
  <c r="M2879" i="7"/>
  <c r="M5245" i="7"/>
  <c r="M5071" i="7"/>
  <c r="M2909" i="7"/>
  <c r="M4875" i="7"/>
  <c r="M1670" i="7"/>
  <c r="M808" i="7"/>
  <c r="M1356" i="7"/>
  <c r="M4772" i="7"/>
  <c r="M3255" i="7"/>
  <c r="M3340" i="7"/>
  <c r="M5457" i="7"/>
  <c r="M2591" i="7"/>
  <c r="M4953" i="7"/>
  <c r="M3799" i="7"/>
  <c r="M4636" i="7"/>
  <c r="M4779" i="7"/>
  <c r="M1137" i="7"/>
  <c r="M1753" i="7"/>
  <c r="M3040" i="7"/>
  <c r="M3846" i="7"/>
  <c r="M1583" i="7"/>
  <c r="M3044" i="7"/>
  <c r="M5309" i="7"/>
  <c r="M683" i="7"/>
  <c r="M4381" i="7"/>
  <c r="M4450" i="7"/>
  <c r="M1276" i="7"/>
  <c r="M1820" i="7"/>
  <c r="M2880" i="7"/>
  <c r="M4550" i="7"/>
  <c r="M5232" i="7"/>
  <c r="M2272" i="7"/>
  <c r="M4506" i="7"/>
  <c r="M1790" i="7"/>
  <c r="M3964" i="7"/>
  <c r="M4368" i="7"/>
  <c r="M2323" i="7"/>
  <c r="M1012" i="7"/>
  <c r="M4485" i="7"/>
  <c r="M4229" i="7"/>
  <c r="M22" i="7"/>
  <c r="M5387" i="7"/>
  <c r="M4416" i="7"/>
  <c r="M3749" i="7"/>
  <c r="M1498" i="7"/>
  <c r="M4236" i="7"/>
  <c r="M1916" i="7"/>
  <c r="M4249" i="7"/>
  <c r="M2235" i="7"/>
  <c r="M761" i="7"/>
  <c r="M5035" i="7"/>
  <c r="M3010" i="7"/>
  <c r="M4066" i="7"/>
  <c r="M3833" i="7"/>
  <c r="M2146" i="7"/>
  <c r="M1421" i="7"/>
  <c r="M3988" i="7"/>
  <c r="M95" i="7"/>
  <c r="M1950" i="7"/>
  <c r="M4227" i="7"/>
  <c r="M4724" i="7"/>
  <c r="M4010" i="7"/>
  <c r="M4771" i="7"/>
  <c r="M2371" i="7"/>
  <c r="M1072" i="7"/>
  <c r="M3827" i="7"/>
  <c r="M4632" i="7"/>
  <c r="M922" i="7"/>
  <c r="M4877" i="7"/>
  <c r="M4152" i="7"/>
  <c r="M516" i="7"/>
  <c r="M4431" i="7"/>
  <c r="M3126" i="7"/>
  <c r="M5155" i="7"/>
  <c r="M4209" i="7"/>
  <c r="M3663" i="7"/>
  <c r="M3523" i="7"/>
  <c r="M959" i="7"/>
  <c r="M4245" i="7"/>
  <c r="M3635" i="7"/>
  <c r="M1877" i="7"/>
  <c r="M5354" i="7"/>
  <c r="M1987" i="7"/>
  <c r="M2421" i="7"/>
  <c r="M1238" i="7"/>
  <c r="M4204" i="7"/>
  <c r="M5100" i="7"/>
  <c r="M161" i="7"/>
  <c r="M4717" i="7"/>
  <c r="M1209" i="7"/>
  <c r="M3536" i="7"/>
  <c r="M5432" i="7"/>
  <c r="M2094" i="7"/>
  <c r="M339" i="7"/>
  <c r="M3763" i="7"/>
  <c r="M4897" i="7"/>
  <c r="M3992" i="7"/>
  <c r="M1774" i="7"/>
  <c r="M4584" i="7"/>
  <c r="M2971" i="7"/>
  <c r="M2335" i="7"/>
  <c r="M4938" i="7"/>
  <c r="M5350" i="7"/>
  <c r="M4800" i="7"/>
  <c r="M1298" i="7"/>
  <c r="M4974" i="7"/>
  <c r="M5203" i="7"/>
  <c r="M2667" i="7"/>
  <c r="M2707" i="7"/>
  <c r="M4294" i="7"/>
  <c r="M4047" i="7"/>
  <c r="M3950" i="7"/>
  <c r="M2422" i="7"/>
  <c r="M4017" i="7"/>
  <c r="M3588" i="7"/>
  <c r="M625" i="7"/>
  <c r="M5341" i="7"/>
  <c r="M4691" i="7"/>
  <c r="M1646" i="7"/>
  <c r="M4913" i="7"/>
  <c r="M4819" i="7"/>
  <c r="M2001" i="7"/>
  <c r="M3329" i="7"/>
  <c r="M1488" i="7"/>
  <c r="M4617" i="7"/>
  <c r="M681" i="7"/>
  <c r="M4007" i="7"/>
  <c r="M5317" i="7"/>
  <c r="M3773" i="7"/>
  <c r="M5049" i="7"/>
  <c r="M3023" i="7"/>
  <c r="M4449" i="7"/>
  <c r="M294" i="7"/>
  <c r="M5345" i="7"/>
  <c r="M4626" i="7"/>
  <c r="M4175" i="7"/>
  <c r="M2471" i="7"/>
  <c r="M5357" i="7"/>
  <c r="M3165" i="7"/>
  <c r="M4282" i="7"/>
  <c r="M3797" i="7"/>
  <c r="M4347" i="7"/>
  <c r="M615" i="7"/>
  <c r="M4639" i="7"/>
  <c r="M3976" i="7"/>
  <c r="M2658" i="7"/>
  <c r="M4668" i="7"/>
  <c r="M4955" i="7"/>
  <c r="M3308" i="7"/>
  <c r="M1365" i="7"/>
  <c r="M4439" i="7"/>
  <c r="M4261" i="7"/>
  <c r="M4410" i="7"/>
  <c r="M4884" i="7"/>
  <c r="M2238" i="7"/>
  <c r="M2231" i="7"/>
  <c r="M1373" i="7"/>
  <c r="M5318" i="7"/>
  <c r="M601" i="7"/>
  <c r="M3943" i="7"/>
  <c r="M5029" i="7"/>
  <c r="M5016" i="7"/>
  <c r="M4910" i="7"/>
  <c r="M4502" i="7"/>
  <c r="M2206" i="7"/>
  <c r="M2306" i="7"/>
  <c r="M4465" i="7"/>
  <c r="M1541" i="7"/>
  <c r="M3753" i="7"/>
  <c r="M3791" i="7"/>
  <c r="M4995" i="7"/>
  <c r="M3160" i="7"/>
  <c r="M4679" i="7"/>
  <c r="M3149" i="7"/>
  <c r="M993" i="7"/>
  <c r="M5018" i="7"/>
  <c r="M5405" i="7"/>
  <c r="M1398" i="7"/>
  <c r="M3465" i="7"/>
  <c r="M5236" i="7"/>
  <c r="M4460" i="7"/>
  <c r="M5352" i="7"/>
  <c r="M730" i="7"/>
  <c r="M3859" i="7"/>
  <c r="M2878" i="7"/>
  <c r="M4311" i="7"/>
  <c r="M2508" i="7"/>
  <c r="M227" i="7"/>
  <c r="M5097" i="7"/>
  <c r="M899" i="7"/>
  <c r="M3709" i="7"/>
  <c r="M3829" i="7"/>
  <c r="M1685" i="7"/>
  <c r="M4637" i="7"/>
  <c r="M2021" i="7"/>
  <c r="M3762" i="7"/>
  <c r="M1053" i="7"/>
  <c r="M1179" i="7"/>
  <c r="M3965" i="7"/>
  <c r="M1853" i="7"/>
  <c r="M4798" i="7"/>
  <c r="M4833" i="7"/>
  <c r="M3380" i="7"/>
  <c r="M399" i="7"/>
  <c r="M2811" i="7"/>
  <c r="M2448" i="7"/>
  <c r="M5142" i="7"/>
  <c r="M1864" i="7"/>
  <c r="M4597" i="7"/>
  <c r="M4423" i="7"/>
  <c r="M1714" i="7"/>
  <c r="M3991" i="7"/>
  <c r="M1436" i="7"/>
  <c r="M4091" i="7"/>
  <c r="M1803" i="7"/>
  <c r="M5284" i="7"/>
  <c r="M5287" i="7"/>
  <c r="M580" i="7"/>
  <c r="M3550" i="7"/>
  <c r="M3317" i="7"/>
  <c r="M2031" i="7"/>
  <c r="M2732" i="7"/>
  <c r="M5442" i="7"/>
  <c r="M1113" i="7"/>
  <c r="M169" i="7"/>
  <c r="M5307" i="7"/>
  <c r="M4417" i="7"/>
  <c r="M4401" i="7"/>
  <c r="M5490" i="7"/>
  <c r="M3300" i="7"/>
  <c r="M659" i="7"/>
  <c r="M1484" i="7"/>
  <c r="M2348" i="7"/>
  <c r="M259" i="7"/>
  <c r="M4959" i="7"/>
  <c r="M4962" i="7"/>
  <c r="M1006" i="7"/>
  <c r="M4646" i="7"/>
  <c r="M2742" i="7"/>
  <c r="M1531" i="7"/>
  <c r="M3499" i="7"/>
  <c r="M4681" i="7"/>
  <c r="M4862" i="7"/>
  <c r="M907" i="7"/>
  <c r="M3581" i="7"/>
  <c r="M4285" i="7"/>
  <c r="M3316" i="7"/>
  <c r="M4856" i="7"/>
  <c r="M4463" i="7"/>
  <c r="M2867" i="7"/>
  <c r="M1654" i="7"/>
  <c r="M5441" i="7"/>
  <c r="M368" i="7"/>
  <c r="M494" i="7"/>
  <c r="M3613" i="7"/>
  <c r="M2669" i="7"/>
  <c r="M4972" i="7"/>
  <c r="M4976" i="7"/>
  <c r="M3458" i="7"/>
  <c r="M3894" i="7"/>
  <c r="M860" i="7"/>
  <c r="M4849" i="7"/>
  <c r="M4935" i="7"/>
  <c r="M1390" i="7"/>
  <c r="M3691" i="7"/>
  <c r="M2803" i="7"/>
  <c r="M2003" i="7"/>
  <c r="M5187" i="7"/>
  <c r="M3553" i="7"/>
  <c r="M4223" i="7"/>
  <c r="M2788" i="7"/>
  <c r="M2988" i="7"/>
  <c r="M5314" i="7"/>
  <c r="M5446" i="7"/>
  <c r="M642" i="7"/>
  <c r="M2004" i="7"/>
  <c r="M2889" i="7"/>
  <c r="M3297" i="7"/>
  <c r="M3984" i="7"/>
  <c r="M3517" i="7"/>
  <c r="M5207" i="7"/>
  <c r="M218" i="7"/>
  <c r="M3235" i="7"/>
  <c r="M3309" i="7"/>
  <c r="M2827" i="7"/>
  <c r="M4436" i="7"/>
  <c r="M4836" i="7"/>
  <c r="M5184" i="7"/>
  <c r="M535" i="7"/>
  <c r="M2677" i="7"/>
  <c r="M4123" i="7"/>
  <c r="M1557" i="7"/>
  <c r="M4454" i="7"/>
  <c r="M4318" i="7"/>
  <c r="M3858" i="7"/>
  <c r="M344" i="7"/>
  <c r="M905" i="7"/>
  <c r="M3556" i="7"/>
  <c r="M3136" i="7"/>
  <c r="M5093" i="7"/>
  <c r="M3882" i="7"/>
  <c r="M2162" i="7"/>
  <c r="M4991" i="7"/>
  <c r="M3760" i="7"/>
  <c r="M3199" i="7"/>
  <c r="M4432" i="7"/>
  <c r="M3978" i="7"/>
  <c r="M3559" i="7"/>
  <c r="M831" i="7"/>
  <c r="M4207" i="7"/>
  <c r="M5105" i="7"/>
  <c r="M2401" i="7"/>
  <c r="M2891" i="7"/>
  <c r="M5349" i="7"/>
  <c r="M1316" i="7"/>
  <c r="M3078" i="7"/>
  <c r="M3772" i="7"/>
  <c r="M4510" i="7"/>
  <c r="M4198" i="7"/>
  <c r="M4592" i="7"/>
  <c r="M57" i="7"/>
  <c r="M3193" i="7"/>
  <c r="M1455" i="7"/>
  <c r="M4013" i="7"/>
  <c r="M2640" i="7"/>
  <c r="M4165" i="7"/>
  <c r="M5149" i="7"/>
  <c r="M2784" i="7"/>
  <c r="M5087" i="7"/>
  <c r="M4020" i="7"/>
  <c r="M1840" i="7"/>
  <c r="M3256" i="7"/>
  <c r="M4930" i="7"/>
  <c r="M2806" i="7"/>
  <c r="M2684" i="7"/>
  <c r="M3116" i="7"/>
  <c r="M4761" i="7"/>
  <c r="M5205" i="7"/>
  <c r="M1730" i="7"/>
  <c r="M1508" i="7"/>
  <c r="M4695" i="7"/>
  <c r="M4182" i="7"/>
  <c r="M4532" i="7"/>
  <c r="M4837" i="7"/>
  <c r="M1963" i="7"/>
  <c r="M4437" i="7"/>
  <c r="M3471" i="7"/>
  <c r="M5436" i="7"/>
  <c r="M3673" i="7"/>
  <c r="M3612" i="7"/>
  <c r="M4117" i="7"/>
  <c r="M3081" i="7"/>
  <c r="M5070" i="7"/>
  <c r="M4903" i="7"/>
  <c r="M3796" i="7"/>
  <c r="M3020" i="7"/>
  <c r="M3257" i="7"/>
  <c r="M4579" i="7"/>
  <c r="M4283" i="7"/>
  <c r="M3609" i="7"/>
  <c r="M5226" i="7"/>
  <c r="M5101" i="7"/>
  <c r="M2556" i="7"/>
  <c r="M4712" i="7"/>
  <c r="M1801" i="7"/>
  <c r="M3930" i="7"/>
  <c r="M3906" i="7"/>
  <c r="M4969" i="7"/>
  <c r="M1593" i="7"/>
  <c r="M2780" i="7"/>
  <c r="M4455" i="7"/>
  <c r="M4891" i="7"/>
  <c r="M1850" i="7"/>
  <c r="M1158" i="7"/>
  <c r="M4737" i="7"/>
  <c r="M3831" i="7"/>
  <c r="M3452" i="7"/>
  <c r="M1569" i="7"/>
  <c r="M4132" i="7"/>
  <c r="M4789" i="7"/>
  <c r="M4598" i="7"/>
  <c r="M2085" i="7"/>
  <c r="M1986" i="7"/>
  <c r="M3159" i="7"/>
  <c r="M2405" i="7"/>
  <c r="M4335" i="7"/>
  <c r="M2166" i="7"/>
  <c r="M3747" i="7"/>
  <c r="M4669" i="7"/>
  <c r="M3105" i="7"/>
  <c r="M3505" i="7"/>
  <c r="M1428" i="7"/>
  <c r="M3783" i="7"/>
  <c r="M3958" i="7"/>
  <c r="M3954" i="7"/>
  <c r="M5395" i="7"/>
  <c r="M1346" i="7"/>
  <c r="M3498" i="7"/>
  <c r="M2155" i="7"/>
  <c r="M3979" i="7"/>
  <c r="M2156" i="7"/>
  <c r="M4078" i="7"/>
  <c r="M4924" i="7"/>
  <c r="M3821" i="7"/>
  <c r="M3825" i="7"/>
  <c r="M1724" i="7"/>
  <c r="M5283" i="7"/>
  <c r="M1757" i="7"/>
  <c r="M5275" i="7"/>
  <c r="M1671" i="7"/>
  <c r="M4393" i="7"/>
  <c r="M4499" i="7"/>
  <c r="M4973" i="7"/>
  <c r="M4057" i="7"/>
  <c r="M3792" i="7"/>
  <c r="M4272" i="7"/>
  <c r="M3714" i="7"/>
  <c r="M4538" i="7"/>
  <c r="M3652" i="7"/>
  <c r="M5494" i="7"/>
  <c r="M2877" i="7"/>
  <c r="M4319" i="7"/>
  <c r="M2059" i="7"/>
  <c r="M3597" i="7"/>
  <c r="M2963" i="7"/>
  <c r="M4469" i="7"/>
  <c r="M5397" i="7"/>
  <c r="M4733" i="7"/>
  <c r="M1969" i="7"/>
  <c r="M4211" i="7"/>
  <c r="M3074" i="7"/>
  <c r="M1715" i="7"/>
  <c r="M3956" i="7"/>
  <c r="M2510" i="7"/>
  <c r="M3677" i="7"/>
  <c r="M2564" i="7"/>
  <c r="M2997" i="7"/>
  <c r="M3274" i="7"/>
  <c r="M3721" i="7"/>
  <c r="M2393" i="7"/>
  <c r="M3931" i="7"/>
  <c r="M4157" i="7"/>
  <c r="M3481" i="7"/>
  <c r="M1787" i="7"/>
  <c r="M5348" i="7"/>
  <c r="M3785" i="7"/>
  <c r="M1578" i="7"/>
  <c r="M2949" i="7"/>
  <c r="M4176" i="7"/>
  <c r="M5133" i="7"/>
  <c r="M5435" i="7"/>
  <c r="M3169" i="7"/>
  <c r="M4526" i="7"/>
  <c r="M4656" i="7"/>
  <c r="M1518" i="7"/>
  <c r="M4371" i="7"/>
  <c r="M5295" i="7"/>
  <c r="M4440" i="7"/>
  <c r="M3522" i="7"/>
  <c r="M1368" i="7"/>
  <c r="M4228" i="7"/>
  <c r="M5414" i="7"/>
  <c r="M5031" i="7"/>
  <c r="M5027" i="7"/>
  <c r="M5067" i="7"/>
  <c r="M4048" i="7"/>
  <c r="M3938" i="7"/>
  <c r="M3286" i="7"/>
  <c r="M3811" i="7"/>
  <c r="M5092" i="7"/>
  <c r="M5095" i="7"/>
  <c r="M2487" i="7"/>
  <c r="M5255" i="7"/>
  <c r="M5353" i="7"/>
  <c r="M4080" i="7"/>
  <c r="M5002" i="7"/>
  <c r="M4251" i="7"/>
  <c r="M3011" i="7"/>
  <c r="M2267" i="7"/>
  <c r="M2665" i="7"/>
  <c r="M4362" i="7"/>
  <c r="M5285" i="7"/>
  <c r="M3389" i="7"/>
  <c r="M2233" i="7"/>
  <c r="M4918" i="7"/>
  <c r="M1555" i="7"/>
  <c r="M4876" i="7"/>
  <c r="M1515" i="7"/>
  <c r="M3069" i="7"/>
  <c r="M4337" i="7"/>
  <c r="M4279" i="7"/>
  <c r="M5074" i="7"/>
  <c r="M4650" i="7"/>
  <c r="M3578" i="7"/>
  <c r="M1901" i="7"/>
  <c r="M5130" i="7"/>
  <c r="M4515" i="7"/>
  <c r="M4615" i="7"/>
  <c r="M2967" i="7"/>
  <c r="M1667" i="7"/>
  <c r="M3672" i="7"/>
  <c r="M3579" i="7"/>
  <c r="M5439" i="7"/>
  <c r="M4224" i="7"/>
  <c r="M3429" i="7"/>
  <c r="M5385" i="7"/>
  <c r="M4060" i="7"/>
  <c r="M2724" i="7"/>
  <c r="M3096" i="7"/>
  <c r="M4119" i="7"/>
  <c r="M4364" i="7"/>
  <c r="M4937" i="7"/>
  <c r="M2590" i="7"/>
  <c r="M1430" i="7"/>
  <c r="M3385" i="7"/>
  <c r="M5323" i="7"/>
  <c r="M3539" i="7"/>
  <c r="M19" i="7"/>
  <c r="M3680" i="7"/>
  <c r="M4823" i="7"/>
  <c r="M3072" i="7"/>
  <c r="M5342" i="7"/>
  <c r="M5150" i="7"/>
  <c r="M3577" i="7"/>
  <c r="M4751" i="7"/>
  <c r="M5030" i="7"/>
  <c r="M4220" i="7"/>
  <c r="M4353" i="7"/>
  <c r="M4490" i="7"/>
  <c r="M2642" i="7"/>
  <c r="M4786" i="7"/>
  <c r="M5456" i="7"/>
  <c r="M4689" i="7"/>
  <c r="M3999" i="7"/>
  <c r="M2793" i="7"/>
  <c r="M3260" i="7"/>
  <c r="M4008" i="7"/>
  <c r="M4259" i="7"/>
  <c r="M5088" i="7"/>
  <c r="M4341" i="7"/>
  <c r="M5336" i="7"/>
  <c r="M3607" i="7"/>
  <c r="M5247" i="7"/>
  <c r="M3290" i="7"/>
  <c r="M4511" i="7"/>
  <c r="M2741" i="7"/>
  <c r="M4109" i="7"/>
  <c r="M2147" i="7"/>
  <c r="M2047" i="7"/>
  <c r="M5176" i="7"/>
  <c r="M1862" i="7"/>
  <c r="M2468" i="7"/>
  <c r="M2319" i="7"/>
  <c r="M4301" i="7"/>
  <c r="M3443" i="7"/>
  <c r="M129" i="7"/>
  <c r="M4769" i="7"/>
  <c r="M3750" i="7"/>
  <c r="M2096" i="7"/>
  <c r="M3518" i="7"/>
  <c r="M3873" i="7"/>
  <c r="M3692" i="7"/>
  <c r="M2522" i="7"/>
  <c r="M3312" i="7"/>
  <c r="M3580" i="7"/>
  <c r="M2749" i="7"/>
  <c r="M3929" i="7"/>
  <c r="M3826" i="7"/>
  <c r="M5019" i="7"/>
  <c r="M4781" i="7"/>
  <c r="M3209" i="7"/>
  <c r="M4255" i="7"/>
  <c r="M4660" i="7"/>
  <c r="M1332" i="7"/>
  <c r="M4050" i="7"/>
  <c r="M3867" i="7"/>
  <c r="M3877" i="7"/>
  <c r="M4624" i="7"/>
  <c r="M4701" i="7"/>
  <c r="M4001" i="7"/>
  <c r="M5488" i="7"/>
  <c r="M4166" i="7"/>
  <c r="M4758" i="7"/>
  <c r="M3874" i="7"/>
  <c r="M5180" i="7"/>
  <c r="M1623" i="7"/>
  <c r="M4591" i="7"/>
  <c r="M2456" i="7"/>
  <c r="M2217" i="7"/>
  <c r="M1612" i="7"/>
  <c r="M2502" i="7"/>
  <c r="M3097" i="7"/>
  <c r="M5308" i="7"/>
  <c r="M3150" i="7"/>
  <c r="M4979" i="7"/>
  <c r="M3460" i="7"/>
  <c r="M3234" i="7"/>
  <c r="M4573" i="7"/>
  <c r="M4451" i="7"/>
  <c r="M4247" i="7"/>
  <c r="M3722" i="7"/>
  <c r="M4475" i="7"/>
  <c r="M4631" i="7"/>
  <c r="M2511" i="7"/>
  <c r="M5102" i="7"/>
  <c r="M158" i="7"/>
  <c r="M882" i="7"/>
  <c r="M4731" i="7"/>
  <c r="M5128" i="7"/>
  <c r="M2617" i="7"/>
  <c r="M4195" i="7"/>
  <c r="M3421" i="7"/>
  <c r="M4512" i="7"/>
  <c r="M2093" i="7"/>
  <c r="M3805" i="7"/>
  <c r="M4645" i="7"/>
  <c r="M3838" i="7"/>
  <c r="M5343" i="7"/>
  <c r="M2948" i="7"/>
  <c r="M4034" i="7"/>
  <c r="M4765" i="7"/>
  <c r="M4851" i="7"/>
  <c r="M4100" i="7"/>
  <c r="M5358" i="7"/>
  <c r="M5487" i="7"/>
  <c r="M4291" i="7"/>
  <c r="M3610" i="7"/>
  <c r="M4071" i="7"/>
  <c r="M3095" i="7"/>
  <c r="M4675" i="7"/>
  <c r="M3689" i="7"/>
  <c r="M4928" i="7"/>
  <c r="M5278" i="7"/>
  <c r="M1961" i="7"/>
  <c r="M3757" i="7"/>
  <c r="M3917" i="7"/>
  <c r="M1269" i="7"/>
  <c r="M4950" i="7"/>
  <c r="M5216" i="7"/>
  <c r="M5121" i="7"/>
  <c r="M4503" i="7"/>
  <c r="M4622" i="7"/>
  <c r="M5213" i="7"/>
  <c r="M2024" i="7"/>
  <c r="M4340" i="7"/>
  <c r="M1687" i="7"/>
  <c r="M4627" i="7"/>
  <c r="M3381" i="7"/>
  <c r="M3778" i="7"/>
  <c r="M4967" i="7"/>
  <c r="M2654" i="7"/>
  <c r="M3742" i="7"/>
  <c r="M4699" i="7"/>
  <c r="M5015" i="7"/>
  <c r="M2442" i="7"/>
  <c r="M4718" i="7"/>
  <c r="M4727" i="7"/>
  <c r="M4309" i="7"/>
  <c r="M4146" i="7"/>
  <c r="M4985" i="7"/>
  <c r="M4029" i="7"/>
  <c r="M3939" i="7"/>
  <c r="M4706" i="7"/>
  <c r="M1592" i="7"/>
  <c r="M1445" i="7"/>
  <c r="M4073" i="7"/>
  <c r="M4035" i="7"/>
  <c r="M5163" i="7"/>
  <c r="M4163" i="7"/>
  <c r="M2673" i="7"/>
  <c r="M3557" i="7"/>
  <c r="M3647" i="7"/>
  <c r="M3861" i="7"/>
  <c r="M3428" i="7"/>
  <c r="M3320" i="7"/>
  <c r="M4755" i="7"/>
  <c r="M5471" i="7"/>
  <c r="M4253" i="7"/>
  <c r="M4257" i="7"/>
  <c r="M561" i="7"/>
  <c r="M4382" i="7"/>
  <c r="M5423" i="7"/>
  <c r="M2750" i="7"/>
  <c r="M5094" i="7"/>
  <c r="M4901" i="7"/>
  <c r="M4734" i="7"/>
  <c r="M4785" i="7"/>
  <c r="M2309" i="7"/>
  <c r="M5010" i="7"/>
  <c r="M4618" i="7"/>
  <c r="M4964" i="7"/>
  <c r="M2310" i="7"/>
  <c r="M3731" i="7"/>
  <c r="M4905" i="7"/>
  <c r="M4621" i="7"/>
  <c r="M4342" i="7"/>
  <c r="M4310" i="7"/>
  <c r="M4092" i="7"/>
  <c r="M5159" i="7"/>
  <c r="M4635" i="7"/>
  <c r="M4574" i="7"/>
  <c r="M1529" i="7"/>
  <c r="M2395" i="7"/>
  <c r="M4707" i="7"/>
  <c r="M1453" i="7"/>
  <c r="M3243" i="7"/>
  <c r="M5214" i="7"/>
  <c r="M4208" i="7"/>
  <c r="M2856" i="7"/>
  <c r="M5040" i="7"/>
  <c r="M2802" i="7"/>
  <c r="M5434" i="7"/>
  <c r="M2814" i="7"/>
  <c r="M5459" i="7"/>
  <c r="M2737" i="7"/>
  <c r="M4857" i="7"/>
  <c r="M4046" i="7"/>
  <c r="M5297" i="7"/>
  <c r="M4956" i="7"/>
  <c r="M3343" i="7"/>
  <c r="M3901" i="7"/>
  <c r="M3743" i="7"/>
  <c r="M2727" i="7"/>
  <c r="M5054" i="7"/>
  <c r="M4270" i="7"/>
  <c r="M4676" i="7"/>
  <c r="M5012" i="7"/>
  <c r="M2205" i="7"/>
  <c r="M5059" i="7"/>
  <c r="M5197" i="7"/>
  <c r="M2263" i="7"/>
  <c r="M4082" i="7"/>
  <c r="M3863" i="7"/>
  <c r="M5143" i="7"/>
  <c r="M2300" i="7"/>
  <c r="M1168" i="7"/>
  <c r="M5011" i="7"/>
  <c r="M1024" i="7"/>
  <c r="M2539" i="7"/>
  <c r="M20" i="7"/>
  <c r="N20" i="7" s="1"/>
  <c r="M3489" i="7"/>
  <c r="M5157" i="7"/>
  <c r="M3026" i="7"/>
  <c r="M2804" i="7"/>
  <c r="M3555" i="7"/>
  <c r="M4505" i="7"/>
  <c r="M4104" i="7"/>
  <c r="M2888" i="7"/>
  <c r="M2823" i="7"/>
  <c r="M2447" i="7"/>
  <c r="M4141" i="7"/>
  <c r="M2208" i="7"/>
  <c r="M2379" i="7"/>
  <c r="M1637" i="7"/>
  <c r="M5470" i="7"/>
  <c r="M4540" i="7"/>
  <c r="M3937" i="7"/>
  <c r="M3535" i="7"/>
  <c r="M5315" i="7"/>
  <c r="M3706" i="7"/>
  <c r="M5264" i="7"/>
  <c r="M4949" i="7"/>
  <c r="M2076" i="7"/>
  <c r="M5162" i="7"/>
  <c r="M4352" i="7"/>
  <c r="M4578" i="7"/>
  <c r="M3393" i="7"/>
  <c r="M1743" i="7"/>
  <c r="M2175" i="7"/>
  <c r="M977" i="7"/>
  <c r="M5185" i="7"/>
  <c r="M3547" i="7"/>
  <c r="M3605" i="7"/>
  <c r="M4099" i="7"/>
  <c r="M5053" i="7"/>
  <c r="M5377" i="7"/>
  <c r="M1773" i="7"/>
  <c r="M4221" i="7"/>
  <c r="M2374" i="7"/>
  <c r="M4843" i="7"/>
  <c r="M3819" i="7"/>
  <c r="M3857" i="7"/>
  <c r="M1560" i="7"/>
  <c r="M4585" i="7"/>
  <c r="M2133" i="7"/>
  <c r="M3567" i="7"/>
  <c r="M3476" i="7"/>
  <c r="M1938" i="7"/>
  <c r="M5254" i="7"/>
  <c r="M5191" i="7"/>
  <c r="M4409" i="7"/>
  <c r="M3372" i="7"/>
  <c r="M3676" i="7"/>
  <c r="M5276" i="7"/>
  <c r="M5469" i="7"/>
  <c r="M5122" i="7"/>
  <c r="M3342" i="7"/>
  <c r="M2210" i="7"/>
  <c r="M4112" i="7"/>
  <c r="M4289" i="7"/>
  <c r="M2465" i="7"/>
  <c r="M3582" i="7"/>
  <c r="M2451" i="7"/>
  <c r="M2132" i="7"/>
  <c r="M5034" i="7"/>
  <c r="M5362" i="7"/>
  <c r="M2565" i="7"/>
  <c r="M2459" i="7"/>
  <c r="M4411" i="7"/>
  <c r="M4480" i="7"/>
  <c r="M4357" i="7"/>
  <c r="M5202" i="7"/>
  <c r="M5304" i="7"/>
  <c r="M5463" i="7"/>
  <c r="M5123" i="7"/>
  <c r="M3779" i="7"/>
  <c r="M5355" i="7"/>
  <c r="M1652" i="7"/>
  <c r="M2311" i="7"/>
  <c r="M3192" i="7"/>
  <c r="M3533" i="7"/>
  <c r="M4764" i="7"/>
  <c r="M88" i="7"/>
  <c r="M4544" i="7"/>
  <c r="M5424" i="7"/>
  <c r="M2733" i="7"/>
  <c r="M3328" i="7"/>
  <c r="M1700" i="7"/>
  <c r="M3107" i="7"/>
  <c r="M3678" i="7"/>
  <c r="M2527" i="7"/>
  <c r="M4458" i="7"/>
  <c r="M2630" i="7"/>
  <c r="M2369" i="7"/>
  <c r="M3839" i="7"/>
  <c r="M1442" i="7"/>
  <c r="M1721" i="7"/>
  <c r="M4037" i="7"/>
  <c r="M3987" i="7"/>
  <c r="M4041" i="7"/>
  <c r="M3685" i="7"/>
  <c r="M4696" i="7"/>
  <c r="M2983" i="7"/>
  <c r="M2587" i="7"/>
  <c r="M1995" i="7"/>
  <c r="M4039" i="7"/>
  <c r="M4019" i="7"/>
  <c r="M1837" i="7"/>
  <c r="M5305" i="7"/>
  <c r="M5321" i="7"/>
  <c r="M2129" i="7"/>
  <c r="M1527" i="7"/>
  <c r="M1377" i="7"/>
  <c r="M329" i="7"/>
  <c r="M4482" i="7"/>
  <c r="M5023" i="7"/>
  <c r="M4705" i="7"/>
  <c r="M4525" i="7"/>
  <c r="M3599" i="7"/>
  <c r="M4885" i="7"/>
  <c r="M5453" i="7"/>
  <c r="M2713" i="7"/>
  <c r="M2039" i="7"/>
  <c r="M4137" i="7"/>
  <c r="M1145" i="7"/>
  <c r="M2911" i="7"/>
  <c r="M1367" i="7"/>
  <c r="M4528" i="7"/>
  <c r="M1776" i="7"/>
  <c r="M3735" i="7"/>
  <c r="M5233" i="7"/>
  <c r="M4728" i="7"/>
  <c r="M5375" i="7"/>
  <c r="M3723" i="7"/>
  <c r="M2586" i="7"/>
  <c r="M1499" i="7"/>
  <c r="M4625" i="7"/>
  <c r="M2445" i="7"/>
  <c r="M91" i="7"/>
  <c r="M3130" i="7"/>
  <c r="M5324" i="7"/>
  <c r="M5134" i="7"/>
  <c r="M5396" i="7"/>
  <c r="M4126" i="7"/>
  <c r="M5420" i="7"/>
  <c r="M5401" i="7"/>
  <c r="M3513" i="7"/>
  <c r="M4868" i="7"/>
  <c r="M1079" i="7"/>
  <c r="M1458" i="7"/>
  <c r="M2676" i="7"/>
  <c r="M4845" i="7"/>
  <c r="M1252" i="7"/>
  <c r="M1598" i="7"/>
  <c r="M1067" i="7"/>
  <c r="M53" i="7"/>
  <c r="M25" i="7"/>
  <c r="M525" i="7"/>
  <c r="M2077" i="7"/>
  <c r="M2203" i="7"/>
  <c r="M3798" i="7"/>
  <c r="M4760" i="7"/>
  <c r="M5468" i="7"/>
  <c r="M3651" i="7"/>
  <c r="M1778" i="7"/>
  <c r="M1831" i="7"/>
  <c r="M2292" i="7"/>
  <c r="M3374" i="7"/>
  <c r="M5301" i="7"/>
  <c r="M2198" i="7"/>
  <c r="M5127" i="7"/>
  <c r="M2758" i="7"/>
  <c r="M1738" i="7"/>
  <c r="M2431" i="7"/>
  <c r="M4349" i="7"/>
  <c r="M5227" i="7"/>
  <c r="M1701" i="7"/>
  <c r="M2579" i="7"/>
  <c r="M5115" i="7"/>
  <c r="M4704" i="7"/>
  <c r="M3905" i="7"/>
  <c r="M4703" i="7"/>
  <c r="M4170" i="7"/>
  <c r="M863" i="7"/>
  <c r="M548" i="7"/>
  <c r="M3769" i="7"/>
  <c r="M348" i="7"/>
  <c r="M3516" i="7"/>
  <c r="M1086" i="7"/>
  <c r="M4794" i="7"/>
  <c r="M5331" i="7"/>
  <c r="M2646" i="7"/>
  <c r="M2868" i="7"/>
  <c r="M3412" i="7"/>
  <c r="M4880" i="7"/>
  <c r="M2125" i="7"/>
  <c r="M3602" i="7"/>
  <c r="M4321" i="7"/>
  <c r="M4334" i="7"/>
  <c r="M5022" i="7"/>
  <c r="M1328" i="7"/>
  <c r="M5339" i="7"/>
  <c r="M491" i="7"/>
  <c r="M5256" i="7"/>
  <c r="M5198" i="7"/>
  <c r="M4796" i="7"/>
  <c r="M4738" i="7"/>
  <c r="M5479" i="7"/>
  <c r="M4774" i="7"/>
  <c r="M3718" i="7"/>
  <c r="M5231" i="7"/>
  <c r="M5292" i="7"/>
  <c r="M2102" i="7"/>
  <c r="M3411" i="7"/>
  <c r="M980" i="7"/>
  <c r="M4429" i="7"/>
  <c r="M292" i="7"/>
  <c r="M3834" i="7"/>
  <c r="M5412" i="7"/>
  <c r="M1615" i="7"/>
  <c r="M2378" i="7"/>
  <c r="M5298" i="7"/>
  <c r="M1883" i="7"/>
  <c r="M4507" i="7"/>
  <c r="M3786" i="7"/>
  <c r="M1891" i="7"/>
  <c r="M5215" i="7"/>
  <c r="M2818" i="7"/>
  <c r="M1563" i="7"/>
  <c r="M4596" i="7"/>
  <c r="M4148" i="7"/>
  <c r="M4398" i="7"/>
  <c r="M4767" i="7"/>
  <c r="M4549" i="7"/>
  <c r="M4536" i="7"/>
  <c r="M1341" i="7"/>
  <c r="M3593" i="7"/>
  <c r="M2996" i="7"/>
  <c r="M4895" i="7"/>
  <c r="M3649" i="7"/>
  <c r="M1566" i="7"/>
  <c r="M1172" i="7"/>
  <c r="M2457" i="7"/>
  <c r="M1879" i="7"/>
  <c r="M1524" i="7"/>
  <c r="M361" i="7"/>
  <c r="M451" i="7"/>
  <c r="M4115" i="7"/>
  <c r="M4268" i="7"/>
  <c r="M4801" i="7"/>
  <c r="M4725" i="7"/>
  <c r="M5192" i="7"/>
  <c r="M4957" i="7"/>
  <c r="M4553" i="7"/>
  <c r="M4089" i="7"/>
  <c r="M3794" i="7"/>
  <c r="M4026" i="7"/>
  <c r="M5374" i="7"/>
  <c r="M4400" i="7"/>
  <c r="M3310" i="7"/>
  <c r="M4222" i="7"/>
  <c r="M1286" i="7"/>
  <c r="M4476" i="7"/>
  <c r="M3974" i="7"/>
  <c r="M3043" i="7"/>
  <c r="M3397" i="7"/>
  <c r="M4489" i="7"/>
  <c r="M3643" i="7"/>
  <c r="M4889" i="7"/>
  <c r="M4557" i="7"/>
  <c r="M3893" i="7"/>
  <c r="M3621" i="7"/>
  <c r="M1722" i="7"/>
  <c r="M3765" i="7"/>
  <c r="M5268" i="7"/>
  <c r="M2631" i="7"/>
  <c r="M1331" i="7"/>
  <c r="M5043" i="7"/>
  <c r="M2516" i="7"/>
  <c r="M5217" i="7"/>
  <c r="M4934" i="7"/>
  <c r="M4698" i="7"/>
  <c r="M590" i="7"/>
  <c r="M5234" i="7"/>
  <c r="M4708" i="7"/>
  <c r="M5421" i="7"/>
  <c r="M1160" i="7"/>
  <c r="M2785" i="7"/>
  <c r="M707" i="7"/>
  <c r="M1090" i="7"/>
  <c r="M5282" i="7"/>
  <c r="M4350" i="7"/>
  <c r="M4191" i="7"/>
  <c r="M4444" i="7"/>
  <c r="M4056" i="7"/>
  <c r="M3009" i="7"/>
  <c r="M5222" i="7"/>
  <c r="M1946" i="7"/>
  <c r="M2229" i="7"/>
  <c r="M4042" i="7"/>
  <c r="M2765" i="7"/>
  <c r="M1672" i="7"/>
  <c r="M3174" i="7"/>
  <c r="M2685" i="7"/>
  <c r="M2057" i="7"/>
  <c r="M4872" i="7"/>
  <c r="M3303" i="7"/>
  <c r="M1644" i="7"/>
  <c r="M3451" i="7"/>
  <c r="M4404" i="7"/>
  <c r="M1350" i="7"/>
  <c r="M5329" i="7"/>
  <c r="M5161" i="7"/>
  <c r="M4664" i="7"/>
  <c r="M3152" i="7"/>
  <c r="M1302" i="7"/>
  <c r="M3961" i="7"/>
  <c r="M3512" i="7"/>
  <c r="M4124" i="7"/>
  <c r="M5189" i="7"/>
  <c r="M2046" i="7"/>
  <c r="M3294" i="7"/>
  <c r="M2196" i="7"/>
  <c r="M3321" i="7"/>
  <c r="M3922" i="7"/>
  <c r="M4860" i="7"/>
  <c r="M4081" i="7"/>
  <c r="M5485" i="7"/>
  <c r="M4197" i="7"/>
  <c r="M2993" i="7"/>
  <c r="M4835" i="7"/>
  <c r="M4239" i="7"/>
  <c r="M4863" i="7"/>
  <c r="M5489" i="7"/>
  <c r="M2370" i="7"/>
  <c r="M3311" i="7"/>
  <c r="M1863" i="7"/>
  <c r="M5117" i="7"/>
  <c r="M3646" i="7"/>
  <c r="M2282" i="7"/>
  <c r="M5266" i="7"/>
  <c r="M5075" i="7"/>
  <c r="M2979" i="7"/>
  <c r="M3079" i="7"/>
  <c r="M2110" i="7"/>
  <c r="M2783" i="7"/>
  <c r="M3213" i="7"/>
  <c r="M2825" i="7"/>
  <c r="M3864" i="7"/>
  <c r="M1747" i="7"/>
  <c r="M3420" i="7"/>
  <c r="M4748" i="7"/>
  <c r="M4260" i="7"/>
  <c r="M2883" i="7"/>
  <c r="M4363" i="7"/>
  <c r="M345" i="7"/>
  <c r="M124" i="7"/>
  <c r="M5139" i="7"/>
  <c r="M2353" i="7"/>
  <c r="M1690" i="7"/>
  <c r="M1366" i="7"/>
  <c r="M1156" i="7"/>
  <c r="M1726" i="7"/>
  <c r="M4273" i="7"/>
  <c r="M3146" i="7"/>
  <c r="M3921" i="7"/>
  <c r="M1664" i="7"/>
  <c r="M4690" i="7"/>
  <c r="M4212" i="7"/>
  <c r="M3993" i="7"/>
  <c r="M3039" i="7"/>
  <c r="M2154" i="7"/>
  <c r="M4700" i="7"/>
  <c r="M2040" i="7"/>
  <c r="M1361" i="7"/>
  <c r="M342" i="7"/>
  <c r="M5039" i="7"/>
  <c r="M3375" i="7"/>
  <c r="M3660" i="7"/>
  <c r="M4256" i="7"/>
  <c r="M5137" i="7"/>
  <c r="M3595" i="7"/>
  <c r="M5400" i="7"/>
  <c r="M4524" i="7"/>
  <c r="M4541" i="7"/>
  <c r="M5238" i="7"/>
  <c r="M2426" i="7"/>
  <c r="M708" i="7"/>
  <c r="M5208" i="7"/>
  <c r="M940" i="7"/>
  <c r="M5426" i="7"/>
  <c r="M3085" i="7"/>
  <c r="M3462" i="7"/>
  <c r="M1506" i="7"/>
  <c r="M4663" i="7"/>
  <c r="M1511" i="7"/>
  <c r="M3935" i="7"/>
  <c r="M4763" i="7"/>
  <c r="M3815" i="7"/>
  <c r="M5472" i="7"/>
  <c r="M3323" i="7"/>
  <c r="M4336" i="7"/>
  <c r="M1017" i="7"/>
  <c r="M3265" i="7"/>
  <c r="M2518" i="7"/>
  <c r="M4870" i="7"/>
  <c r="M3542" i="7"/>
  <c r="M4488" i="7"/>
  <c r="M3694" i="7"/>
  <c r="M4906" i="7"/>
  <c r="M4628" i="7"/>
  <c r="M5228" i="7"/>
  <c r="M1821" i="7"/>
  <c r="M3679" i="7"/>
  <c r="M835" i="7"/>
  <c r="M3220" i="7"/>
  <c r="M1763" i="7"/>
  <c r="M3053" i="7"/>
  <c r="M4302" i="7"/>
  <c r="M3000" i="7"/>
  <c r="M4539" i="7"/>
  <c r="M4453" i="7"/>
  <c r="M3664" i="7"/>
  <c r="M4537" i="7"/>
  <c r="M4415" i="7"/>
  <c r="M2219" i="7"/>
  <c r="M3332" i="7"/>
  <c r="M153" i="7"/>
  <c r="M80" i="7"/>
  <c r="M3896" i="7"/>
  <c r="M65" i="7"/>
  <c r="M242" i="7"/>
  <c r="M4473" i="7"/>
  <c r="M2119" i="7"/>
  <c r="M4354" i="7"/>
  <c r="M1854" i="7"/>
  <c r="M5136" i="7"/>
  <c r="M262" i="7"/>
  <c r="M5063" i="7"/>
  <c r="M4595" i="7"/>
  <c r="M3903" i="7"/>
  <c r="M2632" i="7"/>
  <c r="M266" i="7"/>
  <c r="M1447" i="7"/>
  <c r="M3638" i="7"/>
  <c r="M2259" i="7"/>
  <c r="M2770" i="7"/>
  <c r="M4178" i="7"/>
  <c r="M4893" i="7"/>
  <c r="M5338" i="7"/>
  <c r="M3995" i="7"/>
  <c r="M2331" i="7"/>
  <c r="M3568" i="7"/>
  <c r="M5218" i="7"/>
  <c r="M3493" i="7"/>
  <c r="M4629" i="7"/>
  <c r="M5293" i="7"/>
  <c r="M4643" i="7"/>
  <c r="M5492" i="7"/>
  <c r="M1878" i="7"/>
  <c r="M1617" i="7"/>
  <c r="M5431" i="7"/>
  <c r="M4766" i="7"/>
  <c r="M1799" i="7"/>
  <c r="M4486" i="7"/>
  <c r="M4315" i="7"/>
  <c r="M4150" i="7"/>
  <c r="M2637" i="7"/>
  <c r="M5263" i="7"/>
  <c r="M2647" i="7"/>
  <c r="M2643" i="7"/>
  <c r="M3810" i="7"/>
  <c r="M3056" i="7"/>
  <c r="M3904" i="7"/>
  <c r="M1157" i="7"/>
  <c r="M4054" i="7"/>
  <c r="M5235" i="7"/>
  <c r="M4405" i="7"/>
  <c r="M5158" i="7"/>
  <c r="M3179" i="7"/>
  <c r="M2528" i="7"/>
  <c r="M2761" i="7"/>
  <c r="M3351" i="7"/>
  <c r="M2862" i="7"/>
  <c r="M3195" i="7"/>
  <c r="M3977" i="7"/>
  <c r="M461" i="7"/>
  <c r="M2795" i="7"/>
  <c r="M2101" i="7"/>
  <c r="M5199" i="7"/>
  <c r="M4108" i="7"/>
  <c r="M4366" i="7"/>
  <c r="M4830" i="7"/>
  <c r="M4295" i="7"/>
  <c r="M3291" i="7"/>
  <c r="M5291" i="7"/>
  <c r="M3205" i="7"/>
  <c r="M1103" i="7"/>
  <c r="M3529" i="7"/>
  <c r="M3603" i="7"/>
  <c r="M5480" i="7"/>
  <c r="M3158" i="7"/>
  <c r="M5365" i="7"/>
  <c r="M2015" i="7"/>
  <c r="M3355" i="7"/>
  <c r="M2551" i="7"/>
  <c r="M2352" i="7"/>
  <c r="M4133" i="7"/>
  <c r="M4386" i="7"/>
  <c r="M4128" i="7"/>
  <c r="M1694" i="7"/>
  <c r="M5072" i="7"/>
  <c r="M3598" i="7"/>
  <c r="M2049" i="7"/>
  <c r="M1005" i="7"/>
  <c r="M4685" i="7"/>
  <c r="M4390" i="7"/>
  <c r="M4932" i="7"/>
  <c r="M5428" i="7"/>
  <c r="M4129" i="7"/>
  <c r="M4558" i="7"/>
  <c r="M4051" i="7"/>
  <c r="M3966" i="7"/>
  <c r="M614" i="7"/>
  <c r="M4225" i="7"/>
  <c r="M5344" i="7"/>
  <c r="M2672" i="7"/>
  <c r="M1237" i="7"/>
  <c r="M288" i="7"/>
  <c r="M5361" i="7"/>
  <c r="M1359" i="7"/>
  <c r="M4599" i="7"/>
  <c r="M3472" i="7"/>
  <c r="M1692" i="7"/>
  <c r="M5173" i="7"/>
  <c r="M4090" i="7"/>
  <c r="M4535" i="7"/>
  <c r="M4149" i="7"/>
  <c r="M1835" i="7"/>
  <c r="M1279" i="7"/>
  <c r="M487" i="7"/>
  <c r="M2244" i="7"/>
  <c r="M3755" i="7"/>
  <c r="M4012" i="7"/>
  <c r="M4551" i="7"/>
  <c r="M1873" i="7"/>
  <c r="M5153" i="7"/>
  <c r="M4333" i="7"/>
  <c r="M3985" i="7"/>
  <c r="M1669" i="7"/>
  <c r="M3738" i="7"/>
  <c r="M3259" i="7"/>
  <c r="M592" i="7"/>
  <c r="M4560" i="7"/>
  <c r="M1485" i="7"/>
  <c r="M388" i="7"/>
  <c r="M1680" i="7"/>
  <c r="M397" i="7"/>
  <c r="M2950" i="7"/>
  <c r="M2007" i="7"/>
  <c r="M2124" i="7"/>
  <c r="M2315" i="7"/>
  <c r="M4570" i="7"/>
  <c r="M3767" i="7"/>
  <c r="M5201" i="7"/>
  <c r="M4715" i="7"/>
  <c r="M116" i="7"/>
  <c r="M2074" i="7"/>
  <c r="M2483" i="7"/>
  <c r="M46" i="7"/>
  <c r="M4682" i="7"/>
  <c r="M4757" i="7"/>
  <c r="M223" i="7"/>
  <c r="M1947" i="7"/>
  <c r="M3574" i="7"/>
  <c r="M3269" i="7"/>
  <c r="M5225" i="7"/>
  <c r="M5259" i="7"/>
  <c r="M1661" i="7"/>
  <c r="M5384" i="7"/>
  <c r="M3865" i="7"/>
  <c r="M4162" i="7"/>
  <c r="M5085" i="7"/>
  <c r="M1169" i="7"/>
  <c r="M4716" i="7"/>
  <c r="M2299" i="7"/>
  <c r="M1118" i="7"/>
  <c r="M869" i="7"/>
  <c r="M4036" i="7"/>
  <c r="M135" i="7"/>
  <c r="M1594" i="7"/>
  <c r="M4556" i="7"/>
  <c r="M304" i="7"/>
  <c r="M4084" i="7"/>
  <c r="M2010" i="7"/>
  <c r="M3594" i="7"/>
  <c r="M2169" i="7"/>
  <c r="M3486" i="7"/>
  <c r="M3435" i="7"/>
  <c r="M1336" i="7"/>
  <c r="M3142" i="7"/>
  <c r="M2383" i="7"/>
  <c r="M204" i="7"/>
  <c r="M3926" i="7"/>
  <c r="M4154" i="7"/>
  <c r="M751" i="7"/>
  <c r="M555" i="7"/>
  <c r="M5230" i="7"/>
  <c r="M5138" i="7"/>
  <c r="M5229" i="7"/>
  <c r="M3413" i="7"/>
  <c r="M2609" i="7"/>
  <c r="M136" i="7"/>
  <c r="M2060" i="7"/>
  <c r="M729" i="7"/>
  <c r="M440" i="7"/>
  <c r="M2841" i="7"/>
  <c r="M2513" i="7"/>
  <c r="M2835" i="7"/>
  <c r="M3682" i="7"/>
  <c r="M1028" i="7"/>
  <c r="M5302" i="7"/>
  <c r="M2055" i="7"/>
  <c r="M3242" i="7"/>
  <c r="M2958" i="7"/>
  <c r="M3632" i="7"/>
  <c r="M51" i="7"/>
  <c r="M3497" i="7"/>
  <c r="M1015" i="7"/>
  <c r="M1221" i="7"/>
  <c r="M379" i="7"/>
  <c r="M616" i="7"/>
  <c r="M4680" i="7"/>
  <c r="M2796" i="7"/>
  <c r="M1817" i="7"/>
  <c r="M4280" i="7"/>
  <c r="M2025" i="7"/>
  <c r="M3197" i="7"/>
  <c r="M4602" i="7"/>
  <c r="M1793" i="7"/>
  <c r="M1058" i="7"/>
  <c r="M1405" i="7"/>
  <c r="M354" i="7"/>
  <c r="M1210" i="7"/>
  <c r="M3350" i="7"/>
  <c r="M2204" i="7"/>
  <c r="M4277" i="7"/>
  <c r="M5083" i="7"/>
  <c r="M2358" i="7"/>
  <c r="M2454" i="7"/>
  <c r="M1117" i="7"/>
  <c r="M4818" i="7"/>
  <c r="M41" i="7"/>
  <c r="M2549" i="7"/>
  <c r="M3761" i="7"/>
  <c r="M3045" i="7"/>
  <c r="M2671" i="7"/>
  <c r="M147" i="7"/>
  <c r="M2860" i="7"/>
  <c r="M1129" i="7"/>
  <c r="M3277" i="7"/>
  <c r="M2629" i="7"/>
  <c r="M957" i="7"/>
  <c r="M3262" i="7"/>
  <c r="M1068" i="7"/>
  <c r="M1843" i="7"/>
  <c r="M4027" i="7"/>
  <c r="M3774" i="7"/>
  <c r="M4542" i="7"/>
  <c r="M3688" i="7"/>
  <c r="M3293" i="7"/>
  <c r="M3296" i="7"/>
  <c r="M1414" i="7"/>
  <c r="M340" i="7"/>
  <c r="M2482" i="7"/>
  <c r="M2174" i="7"/>
  <c r="M719" i="7"/>
  <c r="M2148" i="7"/>
  <c r="M2805" i="7"/>
  <c r="M2854" i="7"/>
  <c r="M4838" i="7"/>
  <c r="M4367" i="7"/>
  <c r="M4264" i="7"/>
  <c r="M720" i="7"/>
  <c r="M2276" i="7"/>
  <c r="M363" i="7"/>
  <c r="M34" i="7"/>
  <c r="M1063" i="7"/>
  <c r="M622" i="7"/>
  <c r="M270" i="7"/>
  <c r="M1475" i="7"/>
  <c r="M3341" i="7"/>
  <c r="M1848" i="7"/>
  <c r="M1825" i="7"/>
  <c r="M1164" i="7"/>
  <c r="M4917" i="7"/>
  <c r="M1800" i="7"/>
  <c r="M4898" i="7"/>
  <c r="M2831" i="7"/>
  <c r="M1495" i="7"/>
  <c r="M2434" i="7"/>
  <c r="M632" i="7"/>
  <c r="M2494" i="7"/>
  <c r="M836" i="7"/>
  <c r="M1339" i="7"/>
  <c r="M1513" i="7"/>
  <c r="M4281" i="7"/>
  <c r="M86" i="7"/>
  <c r="M5160" i="7"/>
  <c r="M1391" i="7"/>
  <c r="M3083" i="7"/>
  <c r="M4332" i="7"/>
  <c r="M4406" i="7"/>
  <c r="M2414" i="7"/>
  <c r="M1681" i="7"/>
  <c r="M1813" i="7"/>
  <c r="M649" i="7"/>
  <c r="M1501" i="7"/>
  <c r="M2650" i="7"/>
  <c r="M2822" i="7"/>
  <c r="M1912" i="7"/>
  <c r="M2389" i="7"/>
  <c r="M3029" i="7"/>
  <c r="M747" i="7"/>
  <c r="M1379" i="7"/>
  <c r="M4593" i="7"/>
  <c r="M4989" i="7"/>
  <c r="M4329" i="7"/>
  <c r="M5398" i="7"/>
  <c r="M2924" i="7"/>
  <c r="M444" i="7"/>
  <c r="M639" i="7"/>
  <c r="M3482" i="7"/>
  <c r="M214" i="7"/>
  <c r="M2402" i="7"/>
  <c r="M1622" i="7"/>
  <c r="M2574" i="7"/>
  <c r="M3237" i="7"/>
  <c r="M1643" i="7"/>
  <c r="M2446" i="7"/>
  <c r="M3645" i="7"/>
  <c r="M4566" i="7"/>
  <c r="M5166" i="7"/>
  <c r="M2699" i="7"/>
  <c r="M781" i="7"/>
  <c r="M1758" i="7"/>
  <c r="M556" i="7"/>
  <c r="M2212" i="7"/>
  <c r="M2896" i="7"/>
  <c r="M3440" i="7"/>
  <c r="M2852" i="7"/>
  <c r="M3015" i="7"/>
  <c r="M593" i="7"/>
  <c r="M2138" i="7"/>
  <c r="M3299" i="7"/>
  <c r="M5330" i="7"/>
  <c r="M3933" i="7"/>
  <c r="M5386" i="7"/>
  <c r="M1009" i="7"/>
  <c r="M2170" i="7"/>
  <c r="M1268" i="7"/>
  <c r="M949" i="7"/>
  <c r="M904" i="7"/>
  <c r="M1970" i="7"/>
  <c r="M1322" i="7"/>
  <c r="M3604" i="7"/>
  <c r="M958" i="7"/>
  <c r="M5194" i="7"/>
  <c r="M3318" i="7"/>
  <c r="M3392" i="7"/>
  <c r="M3430" i="7"/>
  <c r="M914" i="7"/>
  <c r="M4945" i="7"/>
  <c r="M455" i="7"/>
  <c r="M5008" i="7"/>
  <c r="M1698" i="7"/>
  <c r="M415" i="7"/>
  <c r="M1267" i="7"/>
  <c r="M3367" i="7"/>
  <c r="M219" i="7"/>
  <c r="M2261" i="7"/>
  <c r="M3139" i="7"/>
  <c r="M2598" i="7"/>
  <c r="M2965" i="7"/>
  <c r="M5172" i="7"/>
  <c r="M5060" i="7"/>
  <c r="M5346" i="7"/>
  <c r="M825" i="7"/>
  <c r="M1807" i="7"/>
  <c r="M1786" i="7"/>
  <c r="M2134" i="7"/>
  <c r="M1549" i="7"/>
  <c r="M3457" i="7"/>
  <c r="M1765" i="7"/>
  <c r="M2366" i="7"/>
  <c r="M3211" i="7"/>
  <c r="M3236" i="7"/>
  <c r="M3947" i="7"/>
  <c r="M5326" i="7"/>
  <c r="M4822" i="7"/>
  <c r="M2365" i="7"/>
  <c r="M26" i="7"/>
  <c r="M493" i="7"/>
  <c r="M1007" i="7"/>
  <c r="M3644" i="7"/>
  <c r="M2641" i="7"/>
  <c r="M58" i="7"/>
  <c r="M3218" i="7"/>
  <c r="M5119" i="7"/>
  <c r="M4670" i="7"/>
  <c r="M3752" i="7"/>
  <c r="M3784" i="7"/>
  <c r="M3473" i="7"/>
  <c r="M1890" i="7"/>
  <c r="M759" i="7"/>
  <c r="M2474" i="7"/>
  <c r="M383" i="7"/>
  <c r="M109" i="7"/>
  <c r="M903" i="7"/>
  <c r="M2111" i="7"/>
  <c r="M1202" i="7"/>
  <c r="M2876" i="7"/>
  <c r="M651" i="7"/>
  <c r="M650" i="7"/>
  <c r="M4521" i="7"/>
  <c r="M797" i="7"/>
  <c r="M3616" i="7"/>
  <c r="M4687" i="7"/>
  <c r="M138" i="7"/>
  <c r="M1923" i="7"/>
  <c r="M3456" i="7"/>
  <c r="M2560" i="7"/>
  <c r="M1512" i="7"/>
  <c r="M1606" i="7"/>
  <c r="M1061" i="7"/>
  <c r="M268" i="7"/>
  <c r="M98" i="7"/>
  <c r="M664" i="7"/>
  <c r="M2519" i="7"/>
  <c r="M1224" i="7"/>
  <c r="M3671" i="7"/>
  <c r="M3989" i="7"/>
  <c r="M2372" i="7"/>
  <c r="M495" i="7"/>
  <c r="M934" i="7"/>
  <c r="M1195" i="7"/>
  <c r="M104" i="7"/>
  <c r="M2872" i="7"/>
  <c r="M1149" i="7"/>
  <c r="M1851" i="7"/>
  <c r="M1127" i="7"/>
  <c r="M2150" i="7"/>
  <c r="M3014" i="7"/>
  <c r="M405" i="7"/>
  <c r="M4203" i="7"/>
  <c r="M5493" i="7"/>
  <c r="M3544" i="7"/>
  <c r="M2974" i="7"/>
  <c r="M871" i="7"/>
  <c r="M2622" i="7"/>
  <c r="M496" i="7"/>
  <c r="M756" i="7"/>
  <c r="M2297" i="7"/>
  <c r="M2980" i="7"/>
  <c r="M1834" i="7"/>
  <c r="M1845" i="7"/>
  <c r="M1975" i="7"/>
  <c r="M409" i="7"/>
  <c r="M5464" i="7"/>
  <c r="M4859" i="7"/>
  <c r="M5079" i="7"/>
  <c r="M2079" i="7"/>
  <c r="M3100" i="7"/>
  <c r="M572" i="7"/>
  <c r="M202" i="7"/>
  <c r="M823" i="7"/>
  <c r="M2935" i="7"/>
  <c r="M470" i="7"/>
  <c r="M2964" i="7"/>
  <c r="M2384" i="7"/>
  <c r="M4497" i="7"/>
  <c r="M527" i="7"/>
  <c r="M4970" i="7"/>
  <c r="M3531" i="7"/>
  <c r="M4866" i="7"/>
  <c r="M3586" i="7"/>
  <c r="M890" i="7"/>
  <c r="M2199" i="7"/>
  <c r="M500" i="7"/>
  <c r="M1496" i="7"/>
  <c r="M71" i="7"/>
  <c r="M1528" i="7"/>
  <c r="M1383" i="7"/>
  <c r="M4022" i="7"/>
  <c r="M1471" i="7"/>
  <c r="M5144" i="7"/>
  <c r="M3526" i="7"/>
  <c r="M2117" i="7"/>
  <c r="M801" i="7"/>
  <c r="M5025" i="7"/>
  <c r="M1456" i="7"/>
  <c r="M111" i="7"/>
  <c r="M884" i="7"/>
  <c r="M930" i="7"/>
  <c r="M3258" i="7"/>
  <c r="M3436" i="7"/>
  <c r="M1832" i="7"/>
  <c r="M5003" i="7"/>
  <c r="M5036" i="7"/>
  <c r="M5382" i="7"/>
  <c r="M3514" i="7"/>
  <c r="M1121" i="7"/>
  <c r="M3382" i="7"/>
  <c r="M3840" i="7"/>
  <c r="M3278" i="7"/>
  <c r="M3716" i="7"/>
  <c r="M1046" i="7"/>
  <c r="M3065" i="7"/>
  <c r="M507" i="7"/>
  <c r="M2098" i="7"/>
  <c r="M2987" i="7"/>
  <c r="M5210" i="7"/>
  <c r="M47" i="7"/>
  <c r="M1490" i="7"/>
  <c r="M3395" i="7"/>
  <c r="M2220" i="7"/>
  <c r="M5243" i="7"/>
  <c r="M4840" i="7"/>
  <c r="M5388" i="7"/>
  <c r="M674" i="7"/>
  <c r="M2281" i="7"/>
  <c r="M547" i="7"/>
  <c r="M2388" i="7"/>
  <c r="M224" i="7"/>
  <c r="M2178" i="7"/>
  <c r="M3860" i="7"/>
  <c r="M1736" i="7"/>
  <c r="M3155" i="7"/>
  <c r="M5430" i="7"/>
  <c r="M4568" i="7"/>
  <c r="M4067" i="7"/>
  <c r="M4495" i="7"/>
  <c r="M4155" i="7"/>
  <c r="M2568" i="7"/>
  <c r="M2346" i="7"/>
  <c r="M1077" i="7"/>
  <c r="M3287" i="7"/>
  <c r="M767" i="7"/>
  <c r="M4529" i="7"/>
  <c r="M3050" i="7"/>
  <c r="M2088" i="7"/>
  <c r="M746" i="7"/>
  <c r="M1450" i="7"/>
  <c r="M2498" i="7"/>
  <c r="M4672" i="7"/>
  <c r="M5221" i="7"/>
  <c r="M4620" i="7"/>
  <c r="M4327" i="7"/>
  <c r="M2615" i="7"/>
  <c r="M2258" i="7"/>
  <c r="M4720" i="7"/>
  <c r="M2038" i="7"/>
  <c r="M1968" i="7"/>
  <c r="M3005" i="7"/>
  <c r="M1945" i="7"/>
  <c r="M1397" i="7"/>
  <c r="M1660" i="7"/>
  <c r="M3982" i="7"/>
  <c r="M1537" i="7"/>
  <c r="M3129" i="7"/>
  <c r="M1139" i="7"/>
  <c r="M240" i="7"/>
  <c r="M2425" i="7"/>
  <c r="M2639" i="7"/>
  <c r="M2821" i="7"/>
  <c r="M5116" i="7"/>
  <c r="M1650" i="7"/>
  <c r="M1989" i="7"/>
  <c r="M4990" i="7"/>
  <c r="M3570" i="7"/>
  <c r="M3661" i="7"/>
  <c r="M1994" i="7"/>
  <c r="M5188" i="7"/>
  <c r="M623" i="7"/>
  <c r="M870" i="7"/>
  <c r="M173" i="7"/>
  <c r="M1352" i="7"/>
  <c r="M336" i="7"/>
  <c r="M3454" i="7"/>
  <c r="M552" i="7"/>
  <c r="M3438" i="7"/>
  <c r="M1857" i="7"/>
  <c r="M424" i="7"/>
  <c r="M3876" i="7"/>
  <c r="M3693" i="7"/>
  <c r="M4299" i="7"/>
  <c r="M4806" i="7"/>
  <c r="M3190" i="7"/>
  <c r="M3033" i="7"/>
  <c r="M2236" i="7"/>
  <c r="M1480" i="7"/>
  <c r="M1351" i="7"/>
  <c r="M1441" i="7"/>
  <c r="M32" i="7"/>
  <c r="M159" i="7"/>
  <c r="M3337" i="7"/>
  <c r="M1739" i="7"/>
  <c r="M469" i="7"/>
  <c r="M1789" i="7"/>
  <c r="M4293" i="7"/>
  <c r="M3690" i="7"/>
  <c r="M3306" i="7"/>
  <c r="M2386" i="7"/>
  <c r="M553" i="7"/>
  <c r="M2645" i="7"/>
  <c r="M2428" i="7"/>
  <c r="M716" i="7"/>
  <c r="M1307" i="7"/>
  <c r="M1985" i="7"/>
  <c r="M2321" i="7"/>
  <c r="M2712" i="7"/>
  <c r="M987" i="7"/>
  <c r="M4522" i="7"/>
  <c r="M5289" i="7"/>
  <c r="M4218" i="7"/>
  <c r="M1358" i="7"/>
  <c r="M395" i="7"/>
  <c r="M239" i="7"/>
  <c r="M1382" i="7"/>
  <c r="M107" i="7"/>
  <c r="M954" i="7"/>
  <c r="M727" i="7"/>
  <c r="M79" i="7"/>
  <c r="M2756" i="7"/>
  <c r="M1889" i="7"/>
  <c r="M1609" i="7"/>
  <c r="M926" i="7"/>
  <c r="M4292" i="7"/>
  <c r="M4941" i="7"/>
  <c r="M4960" i="7"/>
  <c r="M3998" i="7"/>
  <c r="M2843" i="7"/>
  <c r="M2800" i="7"/>
  <c r="M1155" i="7"/>
  <c r="M1847" i="7"/>
  <c r="M3196" i="7"/>
  <c r="M3626" i="7"/>
  <c r="M1590" i="7"/>
  <c r="M2467" i="7"/>
  <c r="M2270" i="7"/>
  <c r="M5425" i="7"/>
  <c r="M599" i="7"/>
  <c r="M4604" i="7"/>
  <c r="M146" i="7"/>
  <c r="M2505" i="7"/>
  <c r="M4466" i="7"/>
  <c r="M5165" i="7"/>
  <c r="M1466" i="7"/>
  <c r="M5322" i="7"/>
  <c r="M4177" i="7"/>
  <c r="M2801" i="7"/>
  <c r="M1867" i="7"/>
  <c r="M209" i="7"/>
  <c r="M2710" i="7"/>
  <c r="M4792" i="7"/>
  <c r="M1855" i="7"/>
  <c r="M1440" i="7"/>
  <c r="M1370" i="7"/>
  <c r="M1413" i="7"/>
  <c r="M4252" i="7"/>
  <c r="M1448" i="7"/>
  <c r="M4070" i="7"/>
  <c r="M2624" i="7"/>
  <c r="M1060" i="7"/>
  <c r="M5026" i="7"/>
  <c r="M4389" i="7"/>
  <c r="M1824" i="7"/>
  <c r="M77" i="7"/>
  <c r="M588" i="7"/>
  <c r="M936" i="7"/>
  <c r="M1263" i="7"/>
  <c r="M3674" i="7"/>
  <c r="M1479" i="7"/>
  <c r="M3327" i="7"/>
  <c r="M518" i="7"/>
  <c r="M2744" i="7"/>
  <c r="M1674" i="7"/>
  <c r="M5077" i="7"/>
  <c r="M2427" i="7"/>
  <c r="M2404" i="7"/>
  <c r="M228" i="7"/>
  <c r="M1636" i="7"/>
  <c r="M2536" i="7"/>
  <c r="M908" i="7"/>
  <c r="M913" i="7"/>
  <c r="M2390" i="7"/>
  <c r="M2334" i="7"/>
  <c r="M5410" i="7"/>
  <c r="M2463" i="7"/>
  <c r="M3037" i="7"/>
  <c r="M3246" i="7"/>
  <c r="M3448" i="7"/>
  <c r="M1858" i="7"/>
  <c r="M2504" i="7"/>
  <c r="M3981" i="7"/>
  <c r="M238" i="7"/>
  <c r="M1273" i="7"/>
  <c r="M3339" i="7"/>
  <c r="M4504" i="7"/>
  <c r="M2719" i="7"/>
  <c r="M4358" i="7"/>
  <c r="M1620" i="7"/>
  <c r="M5145" i="7"/>
  <c r="M3253" i="7"/>
  <c r="M629" i="7"/>
  <c r="M4567" i="7"/>
  <c r="M2106" i="7"/>
  <c r="M328" i="7"/>
  <c r="M4375" i="7"/>
  <c r="M671" i="7"/>
  <c r="M2566" i="7"/>
  <c r="M106" i="7"/>
  <c r="M2050" i="7"/>
  <c r="M1180" i="7"/>
  <c r="M900" i="7"/>
  <c r="M3247" i="7"/>
  <c r="M3168" i="7"/>
  <c r="M4139" i="7"/>
  <c r="M3387" i="7"/>
  <c r="M1371" i="7"/>
  <c r="M839" i="7"/>
  <c r="M2441" i="7"/>
  <c r="M4894" i="7"/>
  <c r="M2838" i="7"/>
  <c r="M2020" i="7"/>
  <c r="M2355" i="7"/>
  <c r="M932" i="7"/>
  <c r="M2648" i="7"/>
  <c r="M909" i="7"/>
  <c r="M2186" i="7"/>
  <c r="M2550" i="7"/>
  <c r="M3890" i="7"/>
  <c r="M3914" i="7"/>
  <c r="M2193" i="7"/>
  <c r="M2703" i="7"/>
  <c r="M313" i="7"/>
  <c r="M2943" i="7"/>
  <c r="M372" i="7"/>
  <c r="M4330" i="7"/>
  <c r="M4610" i="7"/>
  <c r="M2095" i="7"/>
  <c r="M679" i="7"/>
  <c r="M5061" i="7"/>
  <c r="M2023" i="7"/>
  <c r="M89" i="7"/>
  <c r="M1036" i="7"/>
  <c r="M701" i="7"/>
  <c r="M411" i="7"/>
  <c r="M1295" i="7"/>
  <c r="M943" i="7"/>
  <c r="M1735" i="7"/>
  <c r="M123" i="7"/>
  <c r="M2108" i="7"/>
  <c r="M2012" i="7"/>
  <c r="M253" i="7"/>
  <c r="M4028" i="7"/>
  <c r="M264" i="7"/>
  <c r="M1150" i="7"/>
  <c r="M2253" i="7"/>
  <c r="M312" i="7"/>
  <c r="M565" i="7"/>
  <c r="M1257" i="7"/>
  <c r="M4788" i="7"/>
  <c r="M1064" i="7"/>
  <c r="M1461" i="7"/>
  <c r="M464" i="7"/>
  <c r="M3224" i="7"/>
  <c r="M3148" i="7"/>
  <c r="M2377" i="7"/>
  <c r="M2638" i="7"/>
  <c r="M3123" i="7"/>
  <c r="M951" i="7"/>
  <c r="M5249" i="7"/>
  <c r="M2328" i="7"/>
  <c r="M3137" i="7"/>
  <c r="M492" i="7"/>
  <c r="M711" i="7"/>
  <c r="M75" i="7"/>
  <c r="M2265" i="7"/>
  <c r="M2499" i="7"/>
  <c r="M2182" i="7"/>
  <c r="M2715" i="7"/>
  <c r="M2570" i="7"/>
  <c r="M1859" i="7"/>
  <c r="M4477" i="7"/>
  <c r="M1551" i="7"/>
  <c r="M3684" i="7"/>
  <c r="M1607" i="7"/>
  <c r="M2137" i="7"/>
  <c r="M4430" i="7"/>
  <c r="M829" i="7"/>
  <c r="M2584" i="7"/>
  <c r="M188" i="7"/>
  <c r="M881" i="7"/>
  <c r="M3363" i="7"/>
  <c r="M3051" i="7"/>
  <c r="M2582" i="7"/>
  <c r="M1932" i="7"/>
  <c r="M1543" i="7"/>
  <c r="M4391" i="7"/>
  <c r="M162" i="7"/>
  <c r="M2214" i="7"/>
  <c r="M1380" i="7"/>
  <c r="M2065" i="7"/>
  <c r="M2604" i="7"/>
  <c r="M1038" i="7"/>
  <c r="M4961" i="7"/>
  <c r="M697" i="7"/>
  <c r="M686" i="7"/>
  <c r="M200" i="7"/>
  <c r="M832" i="7"/>
  <c r="M2583" i="7"/>
  <c r="M3222" i="7"/>
  <c r="M2469" i="7"/>
  <c r="M198" i="7"/>
  <c r="M4234" i="7"/>
  <c r="M2202" i="7"/>
  <c r="M3047" i="7"/>
  <c r="M2731" i="7"/>
  <c r="M1226" i="7"/>
  <c r="M2797" i="7"/>
  <c r="M1230" i="7"/>
  <c r="M64" i="7"/>
  <c r="M2313" i="7"/>
  <c r="M305" i="7"/>
  <c r="M563" i="7"/>
  <c r="M3841" i="7"/>
  <c r="M2423" i="7"/>
  <c r="M1809" i="7"/>
  <c r="M1284" i="7"/>
  <c r="M3484" i="7"/>
  <c r="M5114" i="7"/>
  <c r="M581" i="7"/>
  <c r="M3001" i="7"/>
  <c r="M3108" i="7"/>
  <c r="M1740" i="7"/>
  <c r="M1784" i="7"/>
  <c r="M2678" i="7"/>
  <c r="M165" i="7"/>
  <c r="M1088" i="7"/>
  <c r="M602" i="7"/>
  <c r="M3189" i="7"/>
  <c r="M3172" i="7"/>
  <c r="M501" i="7"/>
  <c r="M1211" i="7"/>
  <c r="M1638" i="7"/>
  <c r="M2833" i="7"/>
  <c r="M1338" i="7"/>
  <c r="M3336" i="7"/>
  <c r="M5042" i="7"/>
  <c r="M4344" i="7"/>
  <c r="M2688" i="7"/>
  <c r="M2515" i="7"/>
  <c r="M4520" i="7"/>
  <c r="M733" i="7"/>
  <c r="M840" i="7"/>
  <c r="M1400" i="7"/>
  <c r="M3157" i="7"/>
  <c r="M1659" i="7"/>
  <c r="M610" i="7"/>
  <c r="M462" i="7"/>
  <c r="M2989" i="7"/>
  <c r="M1562" i="7"/>
  <c r="M1469" i="7"/>
  <c r="M4814" i="7"/>
  <c r="M585" i="7"/>
  <c r="M961" i="7"/>
  <c r="M72" i="7"/>
  <c r="M3077" i="7"/>
  <c r="M2984" i="7"/>
  <c r="M551" i="7"/>
  <c r="M330" i="7"/>
  <c r="M2071" i="7"/>
  <c r="M933" i="7"/>
  <c r="M2014" i="7"/>
  <c r="M1416" i="7"/>
  <c r="M4803" i="7"/>
  <c r="M5248" i="7"/>
  <c r="M3333" i="7"/>
  <c r="M3713" i="7"/>
  <c r="M2602" i="7"/>
  <c r="M1188" i="7"/>
  <c r="M3292" i="7"/>
  <c r="M1097" i="7"/>
  <c r="M782" i="7"/>
  <c r="M233" i="7"/>
  <c r="M2011" i="7"/>
  <c r="M550" i="7"/>
  <c r="M1517" i="7"/>
  <c r="M1363" i="7"/>
  <c r="M1047" i="7"/>
  <c r="M660" i="7"/>
  <c r="M5438" i="7"/>
  <c r="M2470" i="7"/>
  <c r="M3587" i="7"/>
  <c r="M222" i="7"/>
  <c r="M803" i="7"/>
  <c r="M4214" i="7"/>
  <c r="M1114" i="7"/>
  <c r="M1125" i="7"/>
  <c r="M1536" i="7"/>
  <c r="M554" i="7"/>
  <c r="M1530" i="7"/>
  <c r="M5367" i="7"/>
  <c r="M5007" i="7"/>
  <c r="M1143" i="7"/>
  <c r="M1299" i="7"/>
  <c r="M4652" i="7"/>
  <c r="M540" i="7"/>
  <c r="M1128" i="7"/>
  <c r="M1304" i="7"/>
  <c r="M2416" i="7"/>
  <c r="M668" i="7"/>
  <c r="M2409" i="7"/>
  <c r="M1387" i="7"/>
  <c r="M828" i="7"/>
  <c r="M1372" i="7"/>
  <c r="M845" i="7"/>
  <c r="M844" i="7"/>
  <c r="M672" i="7"/>
  <c r="M837" i="7"/>
  <c r="M2382" i="7"/>
  <c r="M4135" i="7"/>
  <c r="M4426" i="7"/>
  <c r="M56" i="7"/>
  <c r="M2506" i="7"/>
  <c r="M3063" i="7"/>
  <c r="M2774" i="7"/>
  <c r="M1163" i="7"/>
  <c r="M92" i="7"/>
  <c r="M338" i="7"/>
  <c r="M486" i="7"/>
  <c r="M636" i="7"/>
  <c r="M2723" i="7"/>
  <c r="M1941" i="7"/>
  <c r="M1082" i="7"/>
  <c r="M5389" i="7"/>
  <c r="M2901" i="7"/>
  <c r="M2104" i="7"/>
  <c r="M2215" i="7"/>
  <c r="M3855" i="7"/>
  <c r="M174" i="7"/>
  <c r="M3103" i="7"/>
  <c r="M265" i="7"/>
  <c r="M485" i="7"/>
  <c r="M3330" i="7"/>
  <c r="M661" i="7"/>
  <c r="M2316" i="7"/>
  <c r="M867" i="7"/>
  <c r="M2289" i="7"/>
  <c r="M2790" i="7"/>
  <c r="M189" i="7"/>
  <c r="M4374" i="7"/>
  <c r="M1099" i="7"/>
  <c r="M5109" i="7"/>
  <c r="M3244" i="7"/>
  <c r="M235" i="7"/>
  <c r="M1568" i="7"/>
  <c r="M604" i="7"/>
  <c r="M1234" i="7"/>
  <c r="M156" i="7"/>
  <c r="M1052" i="7"/>
  <c r="M1684" i="7"/>
  <c r="M2895" i="7"/>
  <c r="M2786" i="7"/>
  <c r="M1802" i="7"/>
  <c r="M3790" i="7"/>
  <c r="M2859" i="7"/>
  <c r="M677" i="7"/>
  <c r="M508" i="7"/>
  <c r="M3240" i="7"/>
  <c r="M1728" i="7"/>
  <c r="M155" i="7"/>
  <c r="M1504" i="7"/>
  <c r="M126" i="7"/>
  <c r="M3266" i="7"/>
  <c r="M1519" i="7"/>
  <c r="M3842" i="7"/>
  <c r="M4651" i="7"/>
  <c r="M4684" i="7"/>
  <c r="M3125" i="7"/>
  <c r="M3183" i="7"/>
  <c r="M5460" i="7"/>
  <c r="M1697" i="7"/>
  <c r="M3884" i="7"/>
  <c r="M1756" i="7"/>
  <c r="M941" i="7"/>
  <c r="M820" i="7"/>
  <c r="M325" i="7"/>
  <c r="M477" i="7"/>
  <c r="M2991" i="7"/>
  <c r="M2343" i="7"/>
  <c r="M334" i="7"/>
  <c r="M3144" i="7"/>
  <c r="M404" i="7"/>
  <c r="M1805" i="7"/>
  <c r="M4275" i="7"/>
  <c r="M1004" i="7"/>
  <c r="M4565" i="7"/>
  <c r="M1611" i="7"/>
  <c r="M3445" i="7"/>
  <c r="M1937" i="7"/>
  <c r="M3207" i="7"/>
  <c r="M2412" i="7"/>
  <c r="M1967" i="7"/>
  <c r="M3401" i="7"/>
  <c r="M4002" i="7"/>
  <c r="M2725" i="7"/>
  <c r="M841" i="7"/>
  <c r="M4780" i="7"/>
  <c r="M1478" i="7"/>
  <c r="M4441" i="7"/>
  <c r="M4783" i="7"/>
  <c r="M476" i="7"/>
  <c r="M1029" i="7"/>
  <c r="M407" i="7"/>
  <c r="M2541" i="7"/>
  <c r="M847" i="7"/>
  <c r="M1881" i="7"/>
  <c r="M1691" i="7"/>
  <c r="M1988" i="7"/>
  <c r="M94" i="7"/>
  <c r="M680" i="7"/>
  <c r="M5474" i="7"/>
  <c r="M3534" i="7"/>
  <c r="M5462" i="7"/>
  <c r="M4324" i="7"/>
  <c r="M1122" i="7"/>
  <c r="M376" i="7"/>
  <c r="M2406" i="7"/>
  <c r="M543" i="7"/>
  <c r="M757" i="7"/>
  <c r="M2961" i="7"/>
  <c r="M1426" i="7"/>
  <c r="M1971" i="7"/>
  <c r="M498" i="7"/>
  <c r="M3383" i="7"/>
  <c r="M4032" i="7"/>
  <c r="M37" i="7"/>
  <c r="M4153" i="7"/>
  <c r="M1233" i="7"/>
  <c r="M2807" i="7"/>
  <c r="M1021" i="7"/>
  <c r="M3814" i="7"/>
  <c r="M422" i="7"/>
  <c r="M1357" i="7"/>
  <c r="M663" i="7"/>
  <c r="M1214" i="7"/>
  <c r="M542" i="7"/>
  <c r="M1463" i="7"/>
  <c r="M779" i="7"/>
  <c r="M1706" i="7"/>
  <c r="M5465" i="7"/>
  <c r="M396" i="7"/>
  <c r="M190" i="7"/>
  <c r="M4638" i="7"/>
  <c r="M1472" i="7"/>
  <c r="M739" i="7"/>
  <c r="M1034" i="7"/>
  <c r="M160" i="7"/>
  <c r="M206" i="7"/>
  <c r="M1996" i="7"/>
  <c r="M1906" i="7"/>
  <c r="M2242" i="7"/>
  <c r="M3480" i="7"/>
  <c r="M2458" i="7"/>
  <c r="M3446" i="7"/>
  <c r="M2735" i="7"/>
  <c r="M1091" i="7"/>
  <c r="M2044" i="7"/>
  <c r="M4784" i="7"/>
  <c r="M1220" i="7"/>
  <c r="M3295" i="7"/>
  <c r="M1070" i="7"/>
  <c r="M324" i="7"/>
  <c r="M406" i="7"/>
  <c r="M1014" i="7"/>
  <c r="M830" i="7"/>
  <c r="M2081" i="7"/>
  <c r="M1493" i="7"/>
  <c r="M1710" i="7"/>
  <c r="M99" i="7"/>
  <c r="M4040" i="7"/>
  <c r="M4577" i="7"/>
  <c r="M2743" i="7"/>
  <c r="M713" i="7"/>
  <c r="M2846" i="7"/>
  <c r="M248" i="7"/>
  <c r="M675" i="7"/>
  <c r="M546" i="7"/>
  <c r="M4009" i="7"/>
  <c r="M1236" i="7"/>
  <c r="M2161" i="7"/>
  <c r="M3872" i="7"/>
  <c r="M1198" i="7"/>
  <c r="M5013" i="7"/>
  <c r="M517" i="7"/>
  <c r="M2179" i="7"/>
  <c r="M2153" i="7"/>
  <c r="M935" i="7"/>
  <c r="M3227" i="7"/>
  <c r="M327" i="7"/>
  <c r="M1288" i="7"/>
  <c r="M3704" i="7"/>
  <c r="M2830" i="7"/>
  <c r="M3707" i="7"/>
  <c r="M4896" i="7"/>
  <c r="M3897" i="7"/>
  <c r="M4611" i="7"/>
  <c r="M5167" i="7"/>
  <c r="M2453" i="7"/>
  <c r="M2017" i="7"/>
  <c r="M4572" i="7"/>
  <c r="M2461" i="7"/>
  <c r="M2260" i="7"/>
  <c r="M3924" i="7"/>
  <c r="M1152" i="7"/>
  <c r="M1974" i="7"/>
  <c r="M1020" i="7"/>
  <c r="M687" i="7"/>
  <c r="M2529" i="7"/>
  <c r="M241" i="7"/>
  <c r="M5069" i="7"/>
  <c r="M1942" i="7"/>
  <c r="M5473" i="7"/>
  <c r="M1723" i="7"/>
  <c r="M638" i="7"/>
  <c r="M3990" i="7"/>
  <c r="M4474" i="7"/>
  <c r="M2500" i="7"/>
  <c r="M1131" i="7"/>
  <c r="M2558" i="7"/>
  <c r="M1216" i="7"/>
  <c r="M105" i="7"/>
  <c r="M2188" i="7"/>
  <c r="M693" i="7"/>
  <c r="M2849" i="7"/>
  <c r="M2930" i="7"/>
  <c r="M4609" i="7"/>
  <c r="M2553" i="7"/>
  <c r="M3238" i="7"/>
  <c r="M3802" i="7"/>
  <c r="M2350" i="7"/>
  <c r="M401" i="7"/>
  <c r="M5360" i="7"/>
  <c r="M2606" i="7"/>
  <c r="M771" i="7"/>
  <c r="M1591" i="7"/>
  <c r="M1323" i="7"/>
  <c r="M3948" i="7"/>
  <c r="M607" i="7"/>
  <c r="M1228" i="7"/>
  <c r="M3356" i="7"/>
  <c r="M783" i="7"/>
  <c r="M764" i="7"/>
  <c r="M255" i="7"/>
  <c r="M337" i="7"/>
  <c r="M4076" i="7"/>
  <c r="M3171" i="7"/>
  <c r="M4412" i="7"/>
  <c r="M3720" i="7"/>
  <c r="M3511" i="7"/>
  <c r="M2870" i="7"/>
  <c r="M1589" i="7"/>
  <c r="M4059" i="7"/>
  <c r="M4487" i="7"/>
  <c r="M3075" i="7"/>
  <c r="M4999" i="7"/>
  <c r="M3611" i="7"/>
  <c r="M1140" i="7"/>
  <c r="M1833" i="7"/>
  <c r="M2032" i="7"/>
  <c r="M175" i="7"/>
  <c r="M2462" i="7"/>
  <c r="M1677" i="7"/>
  <c r="M1340" i="7"/>
  <c r="M2923" i="7"/>
  <c r="M5363" i="7"/>
  <c r="M1627" i="7"/>
  <c r="M3628" i="7"/>
  <c r="M1818" i="7"/>
  <c r="M4361" i="7"/>
  <c r="M4882" i="7"/>
  <c r="M2359" i="7"/>
  <c r="M1106" i="7"/>
  <c r="M931" i="7"/>
  <c r="M2195" i="7"/>
  <c r="M284" i="7"/>
  <c r="M2680" i="7"/>
  <c r="M4778" i="7"/>
  <c r="M131" i="7"/>
  <c r="M790" i="7"/>
  <c r="M4545" i="7"/>
  <c r="M4847" i="7"/>
  <c r="M4093" i="7"/>
  <c r="M2436" i="7"/>
  <c r="M4723" i="7"/>
  <c r="M4055" i="7"/>
  <c r="M1868" i="7"/>
  <c r="M2562" i="7"/>
  <c r="M1204" i="7"/>
  <c r="M2190" i="7"/>
  <c r="M643" i="7"/>
  <c r="M750" i="7"/>
  <c r="M423" i="7"/>
  <c r="M1966" i="7"/>
  <c r="M5356" i="7"/>
  <c r="M5193" i="7"/>
  <c r="M5482" i="7"/>
  <c r="M3019" i="7"/>
  <c r="M5047" i="7"/>
  <c r="M4188" i="7"/>
  <c r="M3477" i="7"/>
  <c r="M87" i="7"/>
  <c r="M1186" i="7"/>
  <c r="M827" i="7"/>
  <c r="M891" i="7"/>
  <c r="M798" i="7"/>
  <c r="M2620" i="7"/>
  <c r="M4745" i="7"/>
  <c r="M880" i="7"/>
  <c r="M3618" i="7"/>
  <c r="M1422" i="7"/>
  <c r="M3490" i="7"/>
  <c r="M4797" i="7"/>
  <c r="M1482" i="7"/>
  <c r="M3408" i="7"/>
  <c r="M3758" i="7"/>
  <c r="M724" i="7"/>
  <c r="M883" i="7"/>
  <c r="M1997" i="7"/>
  <c r="M1116" i="7"/>
  <c r="M3566" i="7"/>
  <c r="M793" i="7"/>
  <c r="M5366" i="7"/>
  <c r="M4287" i="7"/>
  <c r="M4180" i="7"/>
  <c r="M4186" i="7"/>
  <c r="M2881" i="7"/>
  <c r="M1898" i="7"/>
  <c r="M4213" i="7"/>
  <c r="M1019" i="7"/>
  <c r="M3851" i="7"/>
  <c r="M2489" i="7"/>
  <c r="M2691" i="7"/>
  <c r="M667" i="7"/>
  <c r="M1185" i="7"/>
  <c r="M2902" i="7"/>
  <c r="M620" i="7"/>
  <c r="M2201" i="7"/>
  <c r="M1525" i="7"/>
  <c r="M2092" i="7"/>
  <c r="M377" i="7"/>
  <c r="M4811" i="7"/>
  <c r="M1213" i="7"/>
  <c r="M3870" i="7"/>
  <c r="M4732" i="7"/>
  <c r="M3133" i="7"/>
  <c r="M1575" i="7"/>
  <c r="M5055" i="7"/>
  <c r="M1305" i="7"/>
  <c r="M2554" i="7"/>
  <c r="M3052" i="7"/>
  <c r="M3270" i="7"/>
  <c r="M939" i="7"/>
  <c r="M815" i="7"/>
  <c r="M539" i="7"/>
  <c r="M2144" i="7"/>
  <c r="M4900" i="7"/>
  <c r="M3923" i="7"/>
  <c r="M479" i="7"/>
  <c r="M2089" i="7"/>
  <c r="M4216" i="7"/>
  <c r="M520" i="7"/>
  <c r="M1870" i="7"/>
  <c r="M3847" i="7"/>
  <c r="M1326" i="7"/>
  <c r="M2912" i="7"/>
  <c r="M1048" i="7"/>
  <c r="M3404" i="7"/>
  <c r="M1089" i="7"/>
  <c r="M1362" i="7"/>
  <c r="M754" i="7"/>
  <c r="M2910" i="7"/>
  <c r="M3279" i="7"/>
  <c r="M2041" i="7"/>
  <c r="M2927" i="7"/>
  <c r="M515" i="7"/>
  <c r="M1193" i="7"/>
  <c r="M3515" i="7"/>
  <c r="M4742" i="7"/>
  <c r="M3101" i="7"/>
  <c r="M653" i="7"/>
  <c r="M2787" i="7"/>
  <c r="M4500" i="7"/>
  <c r="M571" i="7"/>
  <c r="M1444" i="7"/>
  <c r="M430" i="7"/>
  <c r="M3264" i="7"/>
  <c r="M3584" i="7"/>
  <c r="M30" i="7"/>
  <c r="M3055" i="7"/>
  <c r="M465" i="7"/>
  <c r="M3583" i="7"/>
  <c r="M3963" i="7"/>
  <c r="M5409" i="7"/>
  <c r="M2959" i="7"/>
  <c r="M885" i="7"/>
  <c r="M3813" i="7"/>
  <c r="M3368" i="7"/>
  <c r="M293" i="7"/>
  <c r="M2200" i="7"/>
  <c r="M1804" i="7"/>
  <c r="M2812" i="7"/>
  <c r="M1084" i="7"/>
  <c r="M192" i="7"/>
  <c r="M505" i="7"/>
  <c r="M1435" i="7"/>
  <c r="M5448" i="7"/>
  <c r="M4231" i="7"/>
  <c r="M5452" i="7"/>
  <c r="M2714" i="7"/>
  <c r="M2692" i="7"/>
  <c r="M3442" i="7"/>
  <c r="M1828" i="7"/>
  <c r="M5306" i="7"/>
  <c r="M2269" i="7"/>
  <c r="M3439" i="7"/>
  <c r="M359" i="7"/>
  <c r="M973" i="7"/>
  <c r="M272" i="7"/>
  <c r="M2141" i="7"/>
  <c r="M3073" i="7"/>
  <c r="M4459" i="7"/>
  <c r="M3862" i="7"/>
  <c r="M4516" i="7"/>
  <c r="M3409" i="7"/>
  <c r="M291" i="7"/>
  <c r="M4263" i="7"/>
  <c r="M3305" i="7"/>
  <c r="M1120" i="7"/>
  <c r="M613" i="7"/>
  <c r="M438" i="7"/>
  <c r="M42" i="7"/>
  <c r="M256" i="7"/>
  <c r="M261" i="7"/>
  <c r="M3166" i="7"/>
  <c r="M2486" i="7"/>
  <c r="M2245" i="7"/>
  <c r="M5098" i="7"/>
  <c r="M1388" i="7"/>
  <c r="M4919" i="7"/>
  <c r="M2437" i="7"/>
  <c r="M4951" i="7"/>
  <c r="M4246" i="7"/>
  <c r="M2177" i="7"/>
  <c r="M1927" i="7"/>
  <c r="M2279" i="7"/>
  <c r="M813" i="7"/>
  <c r="M1050" i="7"/>
  <c r="M848" i="7"/>
  <c r="M2764" i="7"/>
  <c r="M1248" i="7"/>
  <c r="M4548" i="7"/>
  <c r="M3589" i="7"/>
  <c r="M3832" i="7"/>
  <c r="M2760" i="7"/>
  <c r="M2114" i="7"/>
  <c r="M429" i="7"/>
  <c r="M3301" i="7"/>
  <c r="M2782" i="7"/>
  <c r="M31" i="7"/>
  <c r="M773" i="7"/>
  <c r="M4111" i="7"/>
  <c r="M1948" i="7"/>
  <c r="M236" i="7"/>
  <c r="M1618" i="7"/>
  <c r="M1240" i="7"/>
  <c r="M3335" i="7"/>
  <c r="M3334" i="7"/>
  <c r="M2452" i="7"/>
  <c r="M4963" i="7"/>
  <c r="M1013" i="7"/>
  <c r="M1011" i="7"/>
  <c r="M1487" i="7"/>
  <c r="M699" i="7"/>
  <c r="M308" i="7"/>
  <c r="M1000" i="7"/>
  <c r="M682" i="7"/>
  <c r="M186" i="7"/>
  <c r="M2922" i="7"/>
  <c r="M2532" i="7"/>
  <c r="M4713" i="7"/>
  <c r="M2354" i="7"/>
  <c r="M1166" i="7"/>
  <c r="M3732" i="7"/>
  <c r="M1581" i="7"/>
  <c r="M4644" i="7"/>
  <c r="M5250" i="7"/>
  <c r="M3402" i="7"/>
  <c r="M4678" i="7"/>
  <c r="M2538" i="7"/>
  <c r="M5458" i="7"/>
  <c r="M356" i="7"/>
  <c r="M2385" i="7"/>
  <c r="M2898" i="7"/>
  <c r="M3028" i="7"/>
  <c r="M296" i="7"/>
  <c r="M353" i="7"/>
  <c r="M1219" i="7"/>
  <c r="M657" i="7"/>
  <c r="M2589" i="7"/>
  <c r="M2251" i="7"/>
  <c r="M856" i="7"/>
  <c r="M4377" i="7"/>
  <c r="M5475" i="7"/>
  <c r="M4306" i="7"/>
  <c r="M5288" i="7"/>
  <c r="M4984" i="7"/>
  <c r="M2274" i="7"/>
  <c r="M1718" i="7"/>
  <c r="M1866" i="7"/>
  <c r="M2730" i="7"/>
  <c r="M5417" i="7"/>
  <c r="M5351" i="7"/>
  <c r="M4187" i="7"/>
  <c r="M3654" i="7"/>
  <c r="M3944" i="7"/>
  <c r="M1856" i="7"/>
  <c r="M4589" i="7"/>
  <c r="M2915" i="7"/>
  <c r="M5009" i="7"/>
  <c r="M1051" i="7"/>
  <c r="M1972" i="7"/>
  <c r="M1396" i="7"/>
  <c r="M1283" i="7"/>
  <c r="M1979" i="7"/>
  <c r="M435" i="7"/>
  <c r="M3394" i="7"/>
  <c r="M2308" i="7"/>
  <c r="M3427" i="7"/>
  <c r="M1439" i="7"/>
  <c r="M1241" i="7"/>
  <c r="M3812" i="7"/>
  <c r="M1909" i="7"/>
  <c r="M5081" i="7"/>
  <c r="M5051" i="7"/>
  <c r="M3191" i="7"/>
  <c r="M295" i="7"/>
  <c r="M3590" i="7"/>
  <c r="M3115" i="7"/>
  <c r="M992" i="7"/>
  <c r="M879" i="7"/>
  <c r="M3615" i="7"/>
  <c r="M2218" i="7"/>
  <c r="M3092" i="7"/>
  <c r="M433" i="7"/>
  <c r="M184" i="7"/>
  <c r="M3313" i="7"/>
  <c r="M3178" i="7"/>
  <c r="M2228" i="7"/>
  <c r="M2495" i="7"/>
  <c r="M877" i="7"/>
  <c r="M5310" i="7"/>
  <c r="M1412" i="7"/>
  <c r="M2779" i="7"/>
  <c r="M1565" i="7"/>
  <c r="M297" i="7"/>
  <c r="M1289" i="7"/>
  <c r="M2729" i="7"/>
  <c r="M2473" i="7"/>
  <c r="M1676" i="7"/>
  <c r="M3866" i="7"/>
  <c r="M373" i="7"/>
  <c r="M5378" i="7"/>
  <c r="M4434" i="7"/>
  <c r="M5253" i="7"/>
  <c r="M2535" i="7"/>
  <c r="M4793" i="7"/>
  <c r="M3953" i="7"/>
  <c r="M2000" i="7"/>
  <c r="M2338" i="7"/>
  <c r="M3521" i="7"/>
  <c r="M1411" i="7"/>
  <c r="M436" i="7"/>
  <c r="M1292" i="7"/>
  <c r="M1884" i="7"/>
  <c r="M3898" i="7"/>
  <c r="M4461" i="7"/>
  <c r="M2255" i="7"/>
  <c r="M1998" i="7"/>
  <c r="M2322" i="7"/>
  <c r="M2223" i="7"/>
  <c r="M1432" i="7"/>
  <c r="M4671" i="7"/>
  <c r="M3131" i="7"/>
  <c r="M985" i="7"/>
  <c r="M96" i="7"/>
  <c r="M587" i="7"/>
  <c r="M4850" i="7"/>
  <c r="M2745" i="7"/>
  <c r="M3202" i="7"/>
  <c r="M3254" i="7"/>
  <c r="M3272" i="7"/>
  <c r="M1973" i="7"/>
  <c r="M4946" i="7"/>
  <c r="M4121" i="7"/>
  <c r="M4206" i="7"/>
  <c r="M281" i="7"/>
  <c r="M2601" i="7"/>
  <c r="M1760" i="7"/>
  <c r="M3145" i="7"/>
  <c r="M2254" i="7"/>
  <c r="M230" i="7"/>
  <c r="M748" i="7"/>
  <c r="M3143" i="7"/>
  <c r="M3377" i="7"/>
  <c r="M317" i="7"/>
  <c r="M4308" i="7"/>
  <c r="M4879" i="7"/>
  <c r="M5313" i="7"/>
  <c r="M365" i="7"/>
  <c r="M846" i="7"/>
  <c r="M887" i="7"/>
  <c r="M3322" i="7"/>
  <c r="M3919" i="7"/>
  <c r="M1094" i="7"/>
  <c r="M878" i="7"/>
  <c r="M2034" i="7"/>
  <c r="M1732" i="7"/>
  <c r="M2123" i="7"/>
  <c r="M3048" i="7"/>
  <c r="M4802" i="7"/>
  <c r="M5080" i="7"/>
  <c r="M4853" i="7"/>
  <c r="M1785" i="7"/>
  <c r="M3494" i="7"/>
  <c r="M5103" i="7"/>
  <c r="M3041" i="7"/>
  <c r="M1640" i="7"/>
  <c r="M2139" i="7"/>
  <c r="M2864" i="7"/>
  <c r="M2440" i="7"/>
  <c r="M692" i="7"/>
  <c r="M115" i="7"/>
  <c r="M1112" i="7"/>
  <c r="M4392" i="7"/>
  <c r="M5270" i="7"/>
  <c r="M3868" i="7"/>
  <c r="M5447" i="7"/>
  <c r="M5340" i="7"/>
  <c r="M5014" i="7"/>
  <c r="M4861" i="7"/>
  <c r="M4997" i="7"/>
  <c r="M112" i="7"/>
  <c r="M1717" i="7"/>
  <c r="M504" i="7"/>
  <c r="M928" i="7"/>
  <c r="M119" i="7"/>
  <c r="M1010" i="7"/>
  <c r="M3038" i="7"/>
  <c r="M2845" i="7"/>
  <c r="M2087" i="7"/>
  <c r="M2995" i="7"/>
  <c r="M3181" i="7"/>
  <c r="M3398" i="7"/>
  <c r="M3983" i="7"/>
  <c r="M4517" i="7"/>
  <c r="M5399" i="7"/>
  <c r="M1259" i="7"/>
  <c r="M2418" i="7"/>
  <c r="M955" i="7"/>
  <c r="M4971" i="7"/>
  <c r="M538" i="7"/>
  <c r="M203" i="7"/>
  <c r="M611" i="7"/>
  <c r="M2716" i="7"/>
  <c r="M868" i="7"/>
  <c r="M2659" i="7"/>
  <c r="M221" i="7"/>
  <c r="M2832" i="7"/>
  <c r="M4464" i="7"/>
  <c r="M695" i="7"/>
  <c r="M127" i="7"/>
  <c r="M3315" i="7"/>
  <c r="M2655" i="7"/>
  <c r="M2478" i="7"/>
  <c r="M2337" i="7"/>
  <c r="M2561" i="7"/>
  <c r="M5181" i="7"/>
  <c r="M4114" i="7"/>
  <c r="M1244" i="7"/>
  <c r="M559" i="7"/>
  <c r="M1311" i="7"/>
  <c r="M2433" i="7"/>
  <c r="M4077" i="7"/>
  <c r="M3182" i="7"/>
  <c r="M5237" i="7"/>
  <c r="M4192" i="7"/>
  <c r="M5258" i="7"/>
  <c r="M4564" i="7"/>
  <c r="M619" i="7"/>
  <c r="M3376" i="7"/>
  <c r="M1984" i="7"/>
  <c r="M778" i="7"/>
  <c r="M990" i="7"/>
  <c r="M1078" i="7"/>
  <c r="M2857" i="7"/>
  <c r="M3384" i="7"/>
  <c r="M489" i="7"/>
  <c r="M2052" i="7"/>
  <c r="M2226" i="7"/>
  <c r="M4323" i="7"/>
  <c r="M5090" i="7"/>
  <c r="M4167" i="7"/>
  <c r="M4086" i="7"/>
  <c r="M4202" i="7"/>
  <c r="M1239" i="7"/>
  <c r="M3251" i="7"/>
  <c r="M5332" i="7"/>
  <c r="M4958" i="7"/>
  <c r="M1648" i="7"/>
  <c r="M4061" i="7"/>
  <c r="M2936" i="7"/>
  <c r="M290" i="7"/>
  <c r="M315" i="7"/>
  <c r="M258" i="7"/>
  <c r="M1936" i="7"/>
  <c r="M3703" i="7"/>
  <c r="M2164" i="7"/>
  <c r="M3276" i="7"/>
  <c r="M1401" i="7"/>
  <c r="M2616" i="7"/>
  <c r="M5151" i="7"/>
  <c r="M408" i="7"/>
  <c r="M4858" i="7"/>
  <c r="M972" i="7"/>
  <c r="M789" i="7"/>
  <c r="M4232" i="7"/>
  <c r="M2748" i="7"/>
  <c r="M2674" i="7"/>
  <c r="M164" i="7"/>
  <c r="M2240" i="7"/>
  <c r="M1713" i="7"/>
  <c r="M2664" i="7"/>
  <c r="M4138" i="7"/>
  <c r="M1919" i="7"/>
  <c r="M4380" i="7"/>
  <c r="M3232" i="7"/>
  <c r="M3027" i="7"/>
  <c r="M1318" i="7"/>
  <c r="M5033" i="7"/>
  <c r="M1415" i="7"/>
  <c r="M4313" i="7"/>
  <c r="M960" i="7"/>
  <c r="M1023" i="7"/>
  <c r="M1200" i="7"/>
  <c r="M1655" i="7"/>
  <c r="M4379" i="7"/>
  <c r="M4914" i="7"/>
  <c r="M3509" i="7"/>
  <c r="M5450" i="7"/>
  <c r="M4600" i="7"/>
  <c r="M2768" i="7"/>
  <c r="M4980" i="7"/>
  <c r="M4642" i="7"/>
  <c r="M2120" i="7"/>
  <c r="M2481" i="7"/>
  <c r="M3210" i="7"/>
  <c r="M81" i="7"/>
  <c r="M1225" i="7"/>
  <c r="M3405" i="7"/>
  <c r="M2403" i="7"/>
  <c r="M4943" i="7"/>
  <c r="M5491" i="7"/>
  <c r="M4580" i="7"/>
  <c r="M4831" i="7"/>
  <c r="M4839" i="7"/>
  <c r="M3878" i="7"/>
  <c r="M4395" i="7"/>
  <c r="M1055" i="7"/>
  <c r="M5466" i="7"/>
  <c r="M745" i="7"/>
  <c r="M3229" i="7"/>
  <c r="M1625" i="7"/>
  <c r="M631" i="7"/>
  <c r="M567" i="7"/>
  <c r="M2934" i="7"/>
  <c r="M5000" i="7"/>
  <c r="M414" i="7"/>
  <c r="M4300" i="7"/>
  <c r="M2734" i="7"/>
  <c r="M2429" i="7"/>
  <c r="M3946" i="7"/>
  <c r="M4730" i="7"/>
  <c r="M2211" i="7"/>
  <c r="M3120" i="7"/>
  <c r="M177" i="7"/>
  <c r="M49" i="7"/>
  <c r="M895" i="7"/>
  <c r="M2992" i="7"/>
  <c r="M2945" i="7"/>
  <c r="M5041" i="7"/>
  <c r="M3702" i="7"/>
  <c r="M4864" i="7"/>
  <c r="M4741" i="7"/>
  <c r="M3843" i="7"/>
  <c r="M5118" i="7"/>
  <c r="M427" i="7"/>
  <c r="M4640" i="7"/>
  <c r="M3496" i="7"/>
  <c r="M4759" i="7"/>
  <c r="M2904" i="7"/>
  <c r="M1882" i="7"/>
  <c r="M167" i="7"/>
  <c r="M3151" i="7"/>
  <c r="M5370" i="7"/>
  <c r="M2006" i="7"/>
  <c r="M4346" i="7"/>
  <c r="M1418" i="7"/>
  <c r="M3959" i="7"/>
  <c r="M446" i="7"/>
  <c r="M482" i="7"/>
  <c r="M2557" i="7"/>
  <c r="M2990" i="7"/>
  <c r="M822" i="7"/>
  <c r="M3233" i="7"/>
  <c r="M280" i="7"/>
  <c r="M3466" i="7"/>
  <c r="M1301" i="7"/>
  <c r="M984" i="7"/>
  <c r="M2048" i="7"/>
  <c r="M2168" i="7"/>
  <c r="M2757" i="7"/>
  <c r="M1708" i="7"/>
  <c r="M3835" i="7"/>
  <c r="M5269" i="7"/>
  <c r="M3510" i="7"/>
  <c r="M1745" i="7"/>
  <c r="M3751" i="7"/>
  <c r="M4634" i="7"/>
  <c r="M2329" i="7"/>
  <c r="M1062" i="7"/>
  <c r="M3249" i="7"/>
  <c r="M488" i="7"/>
  <c r="M2126" i="7"/>
  <c r="M68" i="7"/>
  <c r="M39" i="7"/>
  <c r="M3464" i="7"/>
  <c r="M970" i="7"/>
  <c r="M3071" i="7"/>
  <c r="M5032" i="7"/>
  <c r="M1095" i="7"/>
  <c r="M319" i="7"/>
  <c r="M121" i="7"/>
  <c r="M2596" i="7"/>
  <c r="M929" i="7"/>
  <c r="M301" i="7"/>
  <c r="M558" i="7"/>
  <c r="M2002" i="7"/>
  <c r="M3596" i="7"/>
  <c r="M1662" i="7"/>
  <c r="M2028" i="7"/>
  <c r="M524" i="7"/>
  <c r="M1251" i="7"/>
  <c r="M4908" i="7"/>
  <c r="M3347" i="7"/>
  <c r="M1705" i="7"/>
  <c r="M1540" i="7"/>
  <c r="M862" i="7"/>
  <c r="M3854" i="7"/>
  <c r="M1171" i="7"/>
  <c r="M1101" i="7"/>
  <c r="M286" i="7"/>
  <c r="M731" i="7"/>
  <c r="M2972" i="7"/>
  <c r="M1964" i="7"/>
  <c r="M3997" i="7"/>
  <c r="M5359" i="7"/>
  <c r="M2711" i="7"/>
  <c r="M3280" i="7"/>
  <c r="M3491" i="7"/>
  <c r="M2191" i="7"/>
  <c r="M3891" i="7"/>
  <c r="M4667" i="7"/>
  <c r="M3093" i="7"/>
  <c r="M995" i="7"/>
  <c r="M3230" i="7"/>
  <c r="M1913" i="7"/>
  <c r="M5140" i="7"/>
  <c r="M3848" i="7"/>
  <c r="M4952" i="7"/>
  <c r="M630" i="7"/>
  <c r="M4000" i="7"/>
  <c r="M3261" i="7"/>
  <c r="M597" i="7"/>
  <c r="M4169" i="7"/>
  <c r="M2100" i="7"/>
  <c r="M2509" i="7"/>
  <c r="M180" i="7"/>
  <c r="M4397" i="7"/>
  <c r="M3934" i="7"/>
  <c r="M2317" i="7"/>
  <c r="M1532" i="7"/>
  <c r="M1746" i="7"/>
  <c r="M139" i="7"/>
  <c r="M5174" i="7"/>
  <c r="M689" i="7"/>
  <c r="M3112" i="7"/>
  <c r="M1704" i="7"/>
  <c r="M4419" i="7"/>
  <c r="M5272" i="7"/>
  <c r="M1081" i="7"/>
  <c r="M3479" i="7"/>
  <c r="M3770" i="7"/>
  <c r="M3219" i="7"/>
  <c r="M316" i="7"/>
  <c r="M915" i="7"/>
  <c r="M1516" i="7"/>
  <c r="M2575" i="7"/>
  <c r="M93" i="7"/>
  <c r="M114" i="7"/>
  <c r="M309" i="7"/>
  <c r="M3162" i="7"/>
  <c r="M1725" i="7"/>
  <c r="M3226" i="7"/>
  <c r="M5381" i="7"/>
  <c r="M5186" i="7"/>
  <c r="M4944" i="7"/>
  <c r="M4254" i="7"/>
  <c r="M3046" i="7"/>
  <c r="M866" i="7"/>
  <c r="M448" i="7"/>
  <c r="M2721" i="7"/>
  <c r="M2960" i="7"/>
  <c r="M3084" i="7"/>
  <c r="M4607" i="7"/>
  <c r="M2885" i="7"/>
  <c r="M4874" i="7"/>
  <c r="M3565" i="7"/>
  <c r="M1275" i="7"/>
  <c r="M2828" i="7"/>
  <c r="M596" i="7"/>
  <c r="M1580" i="7"/>
  <c r="M696" i="7"/>
  <c r="M1285" i="7"/>
  <c r="M5046" i="7"/>
  <c r="M2037" i="7"/>
  <c r="M3338" i="7"/>
  <c r="M3030" i="7"/>
  <c r="M2675" i="7"/>
  <c r="M1107" i="7"/>
  <c r="M1105" i="7"/>
  <c r="M2019" i="7"/>
  <c r="M3683" i="7"/>
  <c r="M5241" i="7"/>
  <c r="M1628" i="7"/>
  <c r="M799" i="7"/>
  <c r="M2919" i="7"/>
  <c r="M4422" i="7"/>
  <c r="M3803" i="7"/>
  <c r="M997" i="7"/>
  <c r="M1227" i="7"/>
  <c r="M4266" i="7"/>
  <c r="M3726" i="7"/>
  <c r="M1918" i="7"/>
  <c r="M1218" i="7"/>
  <c r="M2696" i="7"/>
  <c r="M1364" i="7"/>
  <c r="M3899" i="7"/>
  <c r="M1229" i="7"/>
  <c r="M2009" i="7"/>
  <c r="M606" i="7"/>
  <c r="M577" i="7"/>
  <c r="M2116" i="7"/>
  <c r="M978" i="7"/>
  <c r="M3650" i="7"/>
  <c r="M4977" i="7"/>
  <c r="M4812" i="7"/>
  <c r="M1538" i="7"/>
  <c r="M4709" i="7"/>
  <c r="M5379" i="7"/>
  <c r="M2718" i="7"/>
  <c r="M1921" i="7"/>
  <c r="M4623" i="7"/>
  <c r="M4230" i="7"/>
  <c r="M454" i="7"/>
  <c r="M769" i="7"/>
  <c r="M969" i="7"/>
  <c r="M2686" i="7"/>
  <c r="M416" i="7"/>
  <c r="M1243" i="7"/>
  <c r="M2753" i="7"/>
  <c r="M776" i="7"/>
  <c r="M3681" i="7"/>
  <c r="M5440" i="7"/>
  <c r="M4752" i="7"/>
  <c r="M3068" i="7"/>
  <c r="M2670" i="7"/>
  <c r="M2140" i="7"/>
  <c r="M5169" i="7"/>
  <c r="M4702" i="7"/>
  <c r="M4518" i="7"/>
  <c r="M3386" i="7"/>
  <c r="M4777" i="7"/>
  <c r="M3746" i="7"/>
  <c r="M5089" i="7"/>
  <c r="M568" i="7"/>
  <c r="M3110" i="7"/>
  <c r="M5224" i="7"/>
  <c r="M2475" i="7"/>
  <c r="M1633" i="7"/>
  <c r="M1313" i="7"/>
  <c r="M5252" i="7"/>
  <c r="M2771" i="7"/>
  <c r="M3177" i="7"/>
  <c r="M1215" i="7"/>
  <c r="M2728" i="7"/>
  <c r="M5408" i="7"/>
  <c r="M2594" i="7"/>
  <c r="M2663" i="7"/>
  <c r="M2340" i="7"/>
  <c r="M4531" i="7"/>
  <c r="M2599" i="7"/>
  <c r="M1174" i="7"/>
  <c r="M962" i="7"/>
  <c r="M2681" i="7"/>
  <c r="M3788" i="7"/>
  <c r="M5427" i="7"/>
  <c r="M4834" i="7"/>
  <c r="M3909" i="7"/>
  <c r="M4975" i="7"/>
  <c r="M149" i="7"/>
  <c r="M1075" i="7"/>
  <c r="M4923" i="7"/>
  <c r="M1500" i="7"/>
  <c r="M3728" i="7"/>
  <c r="M852" i="7"/>
  <c r="M3871" i="7"/>
  <c r="M4657" i="7"/>
  <c r="M1393" i="7"/>
  <c r="M3062" i="7"/>
  <c r="M3417" i="7"/>
  <c r="M2122" i="7"/>
  <c r="M582" i="7"/>
  <c r="M3216" i="7"/>
  <c r="M4594" i="7"/>
  <c r="M3975" i="7"/>
  <c r="M3426" i="7"/>
  <c r="M2344" i="7"/>
  <c r="M4369" i="7"/>
  <c r="M237" i="7"/>
  <c r="M4158" i="7"/>
  <c r="M1588" i="7"/>
  <c r="M1686" i="7"/>
  <c r="M2237" i="7"/>
  <c r="M1423" i="7"/>
  <c r="M2947" i="7"/>
  <c r="M2043" i="7"/>
  <c r="M3221" i="7"/>
  <c r="M2740" i="7"/>
  <c r="M2738" i="7"/>
  <c r="M4183" i="7"/>
  <c r="M4484" i="7"/>
  <c r="M834" i="7"/>
  <c r="M3407" i="7"/>
  <c r="M4355" i="7"/>
  <c r="M1741" i="7"/>
  <c r="M4677" i="7"/>
  <c r="M3727" i="7"/>
  <c r="M662" i="7"/>
  <c r="M3787" i="7"/>
  <c r="M3777" i="7"/>
  <c r="M3086" i="7"/>
  <c r="M4079" i="7"/>
  <c r="M3942" i="7"/>
  <c r="M3324" i="7"/>
  <c r="M5242" i="7"/>
  <c r="M1983" i="7"/>
  <c r="M3359" i="7"/>
  <c r="M321" i="7"/>
  <c r="M573" i="7"/>
  <c r="M3147" i="7"/>
  <c r="M2689" i="7"/>
  <c r="M1290" i="7"/>
  <c r="M2607" i="7"/>
  <c r="M374" i="7"/>
  <c r="M5082" i="7"/>
  <c r="M4649" i="7"/>
  <c r="M2503" i="7"/>
  <c r="M3021" i="7"/>
  <c r="M4074" i="7"/>
  <c r="M4827" i="7"/>
  <c r="M3530" i="7"/>
  <c r="M765" i="7"/>
  <c r="M1703" i="7"/>
  <c r="M2762" i="7"/>
  <c r="M964" i="7"/>
  <c r="M2112" i="7"/>
  <c r="M4726" i="7"/>
  <c r="M1666" i="7"/>
  <c r="M1223" i="7"/>
  <c r="M1576" i="7"/>
  <c r="M804" i="7"/>
  <c r="M1303" i="7"/>
  <c r="M347" i="7"/>
  <c r="M2824" i="7"/>
  <c r="M676" i="7"/>
  <c r="M3378" i="7"/>
  <c r="M1926" i="7"/>
  <c r="M1162" i="7"/>
  <c r="M5319" i="7"/>
  <c r="M4122" i="7"/>
  <c r="M3951" i="7"/>
  <c r="M5200" i="7"/>
  <c r="M1319" i="7"/>
  <c r="M2623" i="7"/>
  <c r="M2819" i="7"/>
  <c r="M142" i="7"/>
  <c r="M3719" i="7"/>
  <c r="M5131" i="7"/>
  <c r="M4044" i="7"/>
  <c r="M289" i="7"/>
  <c r="M3545" i="7"/>
  <c r="M1702" i="7"/>
  <c r="M4174" i="7"/>
  <c r="M1577" i="7"/>
  <c r="M195" i="7"/>
  <c r="M5311" i="7"/>
  <c r="M226" i="7"/>
  <c r="M5112" i="7"/>
  <c r="M480" i="7"/>
  <c r="M369" i="7"/>
  <c r="M670" i="7"/>
  <c r="M1071" i="7"/>
  <c r="M3551" i="7"/>
  <c r="M352" i="7"/>
  <c r="M1045" i="7"/>
  <c r="M1910" i="7"/>
  <c r="M1907" i="7"/>
  <c r="M1734" i="7"/>
  <c r="M4673" i="7"/>
  <c r="M3117" i="7"/>
  <c r="M2248" i="7"/>
  <c r="M122" i="7"/>
  <c r="M4927" i="7"/>
  <c r="M3705" i="7"/>
  <c r="M176" i="7"/>
  <c r="M1187" i="7"/>
  <c r="M2576" i="7"/>
  <c r="M1509" i="7"/>
  <c r="M473" i="7"/>
  <c r="M215" i="7"/>
  <c r="M575" i="7"/>
  <c r="M61" i="7"/>
  <c r="M2555" i="7"/>
  <c r="M1494" i="7"/>
  <c r="M3824" i="7"/>
  <c r="M4325" i="7"/>
  <c r="M4554" i="7"/>
  <c r="M1827" i="7"/>
  <c r="M3461" i="7"/>
  <c r="M490" i="7"/>
  <c r="M3592" i="7"/>
  <c r="M2897" i="7"/>
  <c r="M1826" i="7"/>
  <c r="M3945" i="7"/>
  <c r="M2181" i="7"/>
  <c r="M333" i="7"/>
  <c r="M2455" i="7"/>
  <c r="M2808" i="7"/>
  <c r="M2443" i="7"/>
  <c r="M1895" i="7"/>
  <c r="M2257" i="7"/>
  <c r="M2969" i="7"/>
  <c r="M4825" i="7"/>
  <c r="M4983" i="7"/>
  <c r="M2687" i="7"/>
  <c r="M1678" i="7"/>
  <c r="M4867" i="7"/>
  <c r="M816" i="7"/>
  <c r="M1558" i="7"/>
  <c r="M4911" i="7"/>
  <c r="M3431" i="7"/>
  <c r="M2070" i="7"/>
  <c r="M1315" i="7"/>
  <c r="M3214" i="7"/>
  <c r="M3104" i="7"/>
  <c r="M1102" i="7"/>
  <c r="M4043" i="7"/>
  <c r="M4356" i="7"/>
  <c r="M201" i="7"/>
  <c r="M1816" i="7"/>
  <c r="M3424" i="7"/>
  <c r="M3016" i="7"/>
  <c r="M1329" i="7"/>
  <c r="M3061" i="7"/>
  <c r="M2298" i="7"/>
  <c r="M2493" i="7"/>
  <c r="M3711" i="7"/>
  <c r="M3285" i="7"/>
  <c r="M1355" i="7"/>
  <c r="M4805" i="7"/>
  <c r="M4614" i="7"/>
  <c r="M1132" i="7"/>
  <c r="M4142" i="7"/>
  <c r="M4762" i="7"/>
  <c r="M28" i="7"/>
  <c r="M5347" i="7"/>
  <c r="M2113" i="7"/>
  <c r="M3620" i="7"/>
  <c r="M2611" i="7"/>
  <c r="M1235" i="7"/>
  <c r="M2130" i="7"/>
  <c r="M791" i="7"/>
  <c r="M3631" i="7"/>
  <c r="M5135" i="7"/>
  <c r="M2759" i="7"/>
  <c r="M1682" i="7"/>
  <c r="M1474" i="7"/>
  <c r="M3561" i="7"/>
  <c r="M2754" i="7"/>
  <c r="M4756" i="7"/>
  <c r="M21" i="7"/>
  <c r="M400" i="7"/>
  <c r="M3780" i="7"/>
  <c r="M3627" i="7"/>
  <c r="M67" i="7"/>
  <c r="M562" i="7"/>
  <c r="M1977" i="7"/>
  <c r="M5164" i="7"/>
  <c r="M1473" i="7"/>
  <c r="M1161" i="7"/>
  <c r="M998" i="7"/>
  <c r="M560" i="7"/>
  <c r="M4217" i="7"/>
  <c r="M3836" i="7"/>
  <c r="M2697" i="7"/>
  <c r="M566" i="7"/>
  <c r="M3025" i="7"/>
  <c r="M1138" i="7"/>
  <c r="M3346" i="7"/>
  <c r="M1770" i="7"/>
  <c r="M857" i="7"/>
  <c r="M1354" i="7"/>
  <c r="M1981" i="7"/>
  <c r="M78" i="7"/>
  <c r="M2303" i="7"/>
  <c r="M2595" i="7"/>
  <c r="M2033" i="7"/>
  <c r="M4448" i="7"/>
  <c r="M2709" i="7"/>
  <c r="M343" i="7"/>
  <c r="M4547" i="7"/>
  <c r="M2135" i="7"/>
  <c r="M157" i="7"/>
  <c r="M1409" i="7"/>
  <c r="M5244" i="7"/>
  <c r="M4130" i="7"/>
  <c r="M583" i="7"/>
  <c r="M466" i="7"/>
  <c r="M2293" i="7"/>
  <c r="M3281" i="7"/>
  <c r="M152" i="7"/>
  <c r="M5371" i="7"/>
  <c r="M1943" i="7"/>
  <c r="M2069" i="7"/>
  <c r="M4869" i="7"/>
  <c r="M2222" i="7"/>
  <c r="M2580" i="7"/>
  <c r="M4143" i="7"/>
  <c r="M2022" i="7"/>
  <c r="M4483" i="7"/>
  <c r="M4326" i="7"/>
  <c r="M4747" i="7"/>
  <c r="M2163" i="7"/>
  <c r="M4470" i="7"/>
  <c r="M3809" i="7"/>
  <c r="M3450" i="7"/>
  <c r="M1245" i="7"/>
  <c r="M143" i="7"/>
  <c r="M2342" i="7"/>
  <c r="M1141" i="7"/>
  <c r="M154" i="7"/>
  <c r="M2368" i="7"/>
  <c r="M768" i="7"/>
  <c r="M2209" i="7"/>
  <c r="M2600" i="7"/>
  <c r="M2928" i="7"/>
  <c r="M4722" i="7"/>
  <c r="M4948" i="7"/>
  <c r="M1976" i="7"/>
  <c r="M3060" i="7"/>
  <c r="M3366" i="7"/>
  <c r="M2766" i="7"/>
  <c r="M263" i="7"/>
  <c r="M1287" i="7"/>
  <c r="M1733" i="7"/>
  <c r="M1317" i="7"/>
  <c r="M2268" i="7"/>
  <c r="M5380" i="7"/>
  <c r="M4237" i="7"/>
  <c r="M968" i="7"/>
  <c r="M1951" i="7"/>
  <c r="M1596" i="7"/>
  <c r="M938" i="7"/>
  <c r="M3662" i="7"/>
  <c r="M499" i="7"/>
  <c r="M5113" i="7"/>
  <c r="M1399" i="7"/>
  <c r="M3414" i="7"/>
  <c r="M4998" i="7"/>
  <c r="M1554" i="7"/>
  <c r="M3140" i="7"/>
  <c r="M306" i="7"/>
  <c r="M1142" i="7"/>
  <c r="M2318" i="7"/>
  <c r="M3793" i="7"/>
  <c r="M418" i="7"/>
  <c r="M350" i="7"/>
  <c r="M5445" i="7"/>
  <c r="M4267" i="7"/>
  <c r="M4590" i="7"/>
  <c r="M715" i="7"/>
  <c r="M2187" i="7"/>
  <c r="M3400" i="7"/>
  <c r="M584" i="7"/>
  <c r="M3771" i="7"/>
  <c r="M806" i="7"/>
  <c r="M1002" i="7"/>
  <c r="M1564" i="7"/>
  <c r="M4533" i="7"/>
  <c r="M2165" i="7"/>
  <c r="M2099" i="7"/>
  <c r="M5443" i="7"/>
  <c r="M1282" i="7"/>
  <c r="M1217" i="7"/>
  <c r="M2082" i="7"/>
  <c r="M4425" i="7"/>
  <c r="M4025" i="7"/>
  <c r="M5390" i="7"/>
  <c r="M3127" i="7"/>
  <c r="M2221" i="7"/>
  <c r="M3391" i="7"/>
  <c r="M279" i="7"/>
  <c r="M4543" i="7"/>
  <c r="M145" i="7"/>
  <c r="M2058" i="7"/>
  <c r="M74" i="7"/>
  <c r="M2660" i="7"/>
  <c r="M1924" i="7"/>
  <c r="M5478" i="7"/>
  <c r="M4509" i="7"/>
  <c r="M1978" i="7"/>
  <c r="M2398" i="7"/>
  <c r="M1719" i="7"/>
  <c r="M1699" i="7"/>
  <c r="M4740" i="7"/>
  <c r="M4754" i="7"/>
  <c r="M4832" i="7"/>
  <c r="M4184" i="7"/>
  <c r="M906" i="7"/>
  <c r="M2653" i="7"/>
  <c r="M1429" i="7"/>
  <c r="M824" i="7"/>
  <c r="M1291" i="7"/>
  <c r="M1111" i="7"/>
  <c r="M1345" i="7"/>
  <c r="M635" i="7"/>
  <c r="M646" i="7"/>
  <c r="M2982" i="7"/>
  <c r="M3304" i="7"/>
  <c r="M1556" i="7"/>
  <c r="M896" i="7"/>
  <c r="M2693" i="7"/>
  <c r="M3113" i="7"/>
  <c r="M4107" i="7"/>
  <c r="M4844" i="7"/>
  <c r="M4513" i="7"/>
  <c r="M3700" i="7"/>
  <c r="M2373" i="7"/>
  <c r="M2799" i="7"/>
  <c r="M2291" i="7"/>
  <c r="M5195" i="7"/>
  <c r="M2476" i="7"/>
  <c r="M453" i="7"/>
  <c r="M5179" i="7"/>
  <c r="M1066" i="7"/>
  <c r="M1781" i="7"/>
  <c r="M3782" i="7"/>
  <c r="M1231" i="7"/>
  <c r="M979" i="7"/>
  <c r="M1184" i="7"/>
  <c r="M2167" i="7"/>
  <c r="M1900" i="7"/>
  <c r="M2792" i="7"/>
  <c r="M2593" i="7"/>
  <c r="M3058" i="7"/>
  <c r="M514" i="7"/>
  <c r="M4030" i="7"/>
  <c r="M2651" i="7"/>
  <c r="M5111" i="7"/>
  <c r="M4807" i="7"/>
  <c r="M3410" i="7"/>
  <c r="M2702" i="7"/>
  <c r="M1460" i="7"/>
  <c r="M3357" i="7"/>
  <c r="M792" i="7"/>
  <c r="M3352" i="7"/>
  <c r="M4810" i="7"/>
  <c r="M3869" i="7"/>
  <c r="M3614" i="7"/>
  <c r="M2192" i="7"/>
  <c r="M4376" i="7"/>
  <c r="M1261" i="7"/>
  <c r="M2547" i="7"/>
  <c r="M247" i="7"/>
  <c r="M704" i="7"/>
  <c r="M2884" i="7"/>
  <c r="M4173" i="7"/>
  <c r="M534" i="7"/>
  <c r="M755" i="7"/>
  <c r="M420" i="7"/>
  <c r="M1709" i="7"/>
  <c r="M3849" i="7"/>
  <c r="M2234" i="7"/>
  <c r="M3502" i="7"/>
  <c r="M5335" i="7"/>
  <c r="M1597" i="7"/>
  <c r="M3365" i="7"/>
  <c r="M3918" i="7"/>
  <c r="M1656" i="7"/>
  <c r="M2045" i="7"/>
  <c r="M3111" i="7"/>
  <c r="M2286" i="7"/>
  <c r="M4316" i="7"/>
  <c r="M4492" i="7"/>
  <c r="M5279" i="7"/>
  <c r="M4583" i="7"/>
  <c r="M3952" i="7"/>
  <c r="M4899" i="7"/>
  <c r="M4816" i="7"/>
  <c r="M3994" i="7"/>
  <c r="M861" i="7"/>
  <c r="M849" i="7"/>
  <c r="M4360" i="7"/>
  <c r="M90" i="7"/>
  <c r="M3419" i="7"/>
  <c r="M1337" i="7"/>
  <c r="M3289" i="7"/>
  <c r="M2325" i="7"/>
  <c r="M812" i="7"/>
  <c r="M3845" i="7"/>
  <c r="M2563" i="7"/>
  <c r="M2363" i="7"/>
  <c r="M4250" i="7"/>
  <c r="M1572" i="7"/>
  <c r="M2634" i="7"/>
  <c r="M1347" i="7"/>
  <c r="M439" i="7"/>
  <c r="M3623" i="7"/>
  <c r="M2861" i="7"/>
  <c r="M1956" i="7"/>
  <c r="M1888" i="7"/>
  <c r="M994" i="7"/>
  <c r="M1521" i="7"/>
  <c r="M1539" i="7"/>
  <c r="M1842" i="7"/>
  <c r="M1755" i="7"/>
  <c r="M2572" i="7"/>
  <c r="M3927" i="7"/>
  <c r="M4498" i="7"/>
  <c r="M1811" i="7"/>
  <c r="M2893" i="7"/>
  <c r="M2185" i="7"/>
  <c r="M1771" i="7"/>
  <c r="M1766" i="7"/>
  <c r="M3697" i="7"/>
  <c r="M1043" i="7"/>
  <c r="M1797" i="7"/>
  <c r="M2213" i="7"/>
  <c r="M2415" i="7"/>
  <c r="M3036" i="7"/>
  <c r="M627" i="7"/>
  <c r="M889" i="7"/>
  <c r="M1928" i="7"/>
  <c r="M283" i="7"/>
  <c r="M1908" i="7"/>
  <c r="M5467" i="7"/>
  <c r="M5099" i="7"/>
  <c r="M1751" i="7"/>
  <c r="M2894" i="7"/>
  <c r="M3353" i="7"/>
  <c r="M1707" i="7"/>
  <c r="M652" i="7"/>
  <c r="M2925" i="7"/>
  <c r="M3031" i="7"/>
  <c r="M1872" i="7"/>
  <c r="M4546" i="7"/>
  <c r="M796" i="7"/>
  <c r="M1829" i="7"/>
  <c r="M1823" i="7"/>
  <c r="M2531" i="7"/>
  <c r="M4320" i="7"/>
  <c r="M4883" i="7"/>
  <c r="M2526" i="7"/>
  <c r="M1262" i="7"/>
  <c r="M4210" i="7"/>
  <c r="M1619" i="7"/>
  <c r="M654" i="7"/>
  <c r="M1197" i="7"/>
  <c r="M3712" i="7"/>
  <c r="M709" i="7"/>
  <c r="M2152" i="7"/>
  <c r="M3282" i="7"/>
  <c r="M1126" i="7"/>
  <c r="M3558" i="7"/>
  <c r="M2917" i="7"/>
  <c r="M1933" i="7"/>
  <c r="M2472" i="7"/>
  <c r="M795" i="7"/>
  <c r="M33" i="7"/>
  <c r="M532" i="7"/>
  <c r="M437" i="7"/>
  <c r="M702" i="7"/>
  <c r="M1433" i="7"/>
  <c r="M2307" i="7"/>
  <c r="M2946" i="7"/>
  <c r="M1181" i="7"/>
  <c r="M2145" i="7"/>
  <c r="M4421" i="7"/>
  <c r="M5429" i="7"/>
  <c r="M2612" i="7"/>
  <c r="M2051" i="7"/>
  <c r="M4633" i="7"/>
  <c r="M3364" i="7"/>
  <c r="M4826" i="7"/>
  <c r="M371" i="7"/>
  <c r="M3163" i="7"/>
  <c r="M1547" i="7"/>
  <c r="M1018" i="7"/>
  <c r="M23" i="7"/>
  <c r="M3562" i="7"/>
  <c r="M3759" i="7"/>
  <c r="M927" i="7"/>
  <c r="M1929" i="7"/>
  <c r="M1335" i="7"/>
  <c r="M2701" i="7"/>
  <c r="M3004" i="7"/>
  <c r="M1182" i="7"/>
  <c r="M1080" i="7"/>
  <c r="M1668" i="7"/>
  <c r="M2392" i="7"/>
  <c r="M1922" i="7"/>
  <c r="M744" i="7"/>
  <c r="M3225" i="7"/>
  <c r="M2180" i="7"/>
  <c r="M2172" i="7"/>
  <c r="M760" i="7"/>
  <c r="M645" i="7"/>
  <c r="M2938" i="7"/>
  <c r="M4140" i="7"/>
  <c r="M134" i="7"/>
  <c r="M425" i="7"/>
  <c r="M2097" i="7"/>
  <c r="M1553" i="7"/>
  <c r="M2559" i="7"/>
  <c r="M2131" i="7"/>
  <c r="M775" i="7"/>
  <c r="M3049" i="7"/>
  <c r="M4053" i="7"/>
  <c r="M4719" i="7"/>
  <c r="M4815" i="7"/>
  <c r="M5325" i="7"/>
  <c r="M3807" i="7"/>
  <c r="M738" i="7"/>
  <c r="M2105" i="7"/>
  <c r="M1875" i="7"/>
  <c r="M101" i="7"/>
  <c r="M4161" i="7"/>
  <c r="M4942" i="7"/>
  <c r="M4031" i="7"/>
  <c r="M1653" i="7"/>
  <c r="M2772" i="7"/>
  <c r="M3212" i="7"/>
  <c r="M2449" i="7"/>
  <c r="M2194" i="7"/>
  <c r="M3017" i="7"/>
  <c r="M1505" i="7"/>
  <c r="M1242" i="7"/>
  <c r="M40" i="7"/>
  <c r="M541" i="7"/>
  <c r="M4562" i="7"/>
  <c r="M1526" i="7"/>
  <c r="M1449" i="7"/>
  <c r="M3469" i="7"/>
  <c r="M1871" i="7"/>
  <c r="M2189" i="7"/>
  <c r="M2986" i="7"/>
  <c r="M4773" i="7"/>
  <c r="M4305" i="7"/>
  <c r="M5262" i="7"/>
  <c r="M1410" i="7"/>
  <c r="M3388" i="7"/>
  <c r="M1759" i="7"/>
  <c r="M1115" i="7"/>
  <c r="M5017" i="7"/>
  <c r="M4402" i="7"/>
  <c r="M5006" i="7"/>
  <c r="M4399" i="7"/>
  <c r="M4160" i="7"/>
  <c r="M5052" i="7"/>
  <c r="M3741" i="7"/>
  <c r="M4365" i="7"/>
  <c r="M2497" i="7"/>
  <c r="M1386" i="7"/>
  <c r="M1206" i="7"/>
  <c r="M387" i="7"/>
  <c r="M367" i="7"/>
  <c r="M1314" i="7"/>
  <c r="M2918" i="7"/>
  <c r="M1194" i="7"/>
  <c r="M2280" i="7"/>
  <c r="M2937" i="7"/>
  <c r="M2252" i="7"/>
  <c r="M5107" i="7"/>
  <c r="M4982" i="7"/>
  <c r="M4744" i="7"/>
  <c r="M4088" i="7"/>
  <c r="M3883" i="7"/>
  <c r="M2159" i="7"/>
  <c r="M1762" i="7"/>
  <c r="M718" i="7"/>
  <c r="M117" i="7"/>
  <c r="M4605" i="7"/>
  <c r="M2708" i="7"/>
  <c r="M151" i="7"/>
  <c r="M986" i="7"/>
  <c r="M1795" i="7"/>
  <c r="M591" i="7"/>
  <c r="M3478" i="7"/>
  <c r="M3121" i="7"/>
  <c r="M2900" i="7"/>
  <c r="M5404" i="7"/>
  <c r="M4921" i="7"/>
  <c r="M4992" i="7"/>
  <c r="M780" i="7"/>
  <c r="M923" i="7"/>
  <c r="M1605" i="7"/>
  <c r="M698" i="7"/>
  <c r="M4674" i="7"/>
  <c r="M1147" i="7"/>
  <c r="M59" i="7"/>
  <c r="M594" i="7"/>
  <c r="M276" i="7"/>
  <c r="M1146" i="7"/>
  <c r="M1962" i="7"/>
  <c r="M5057" i="7"/>
  <c r="M1522" i="7"/>
  <c r="M1544" i="7"/>
  <c r="M3501" i="7"/>
  <c r="M2752" i="7"/>
  <c r="M250" i="7"/>
  <c r="M893" i="7"/>
  <c r="M1189" i="7"/>
  <c r="M5415" i="7"/>
  <c r="M4244" i="7"/>
  <c r="M1260" i="7"/>
  <c r="M1420" i="7"/>
  <c r="M1293" i="7"/>
  <c r="M1934" i="7"/>
  <c r="M1930" i="7"/>
  <c r="M3624" i="7"/>
  <c r="M4373" i="7"/>
  <c r="M3889" i="7"/>
  <c r="M3543" i="7"/>
  <c r="M3971" i="7"/>
  <c r="M2115" i="7"/>
  <c r="M4519" i="7"/>
  <c r="M3941" i="7"/>
  <c r="M1849" i="7"/>
  <c r="M3326" i="7"/>
  <c r="M410" i="7"/>
  <c r="M220" i="7"/>
  <c r="M2848" i="7"/>
  <c r="M2567" i="7"/>
  <c r="M3403" i="7"/>
  <c r="M2432" i="7"/>
  <c r="M341" i="7"/>
  <c r="M63" i="7"/>
  <c r="M403" i="7"/>
  <c r="M3830" i="7"/>
  <c r="M603" i="7"/>
  <c r="M386" i="7"/>
  <c r="M2975" i="7"/>
  <c r="M1561" i="7"/>
  <c r="M3437" i="7"/>
  <c r="M1003" i="7"/>
  <c r="M2890" i="7"/>
  <c r="M3968" i="7"/>
  <c r="M2424" i="7"/>
  <c r="M545" i="7"/>
  <c r="M4753" i="7"/>
  <c r="M4408" i="7"/>
  <c r="M3745" i="7"/>
  <c r="M647" i="7"/>
  <c r="M976" i="7"/>
  <c r="M2999" i="7"/>
  <c r="M108" i="7"/>
  <c r="M989" i="7"/>
  <c r="M187" i="7"/>
  <c r="M854" i="7"/>
  <c r="M150" i="7"/>
  <c r="M398" i="7"/>
  <c r="M1783" i="7"/>
  <c r="M2657" i="7"/>
  <c r="M4736" i="7"/>
  <c r="M474" i="7"/>
  <c r="M983" i="7"/>
  <c r="M1792" i="7"/>
  <c r="M4965" i="7"/>
  <c r="M432" i="7"/>
  <c r="M3267" i="7"/>
  <c r="M1959" i="7"/>
  <c r="M3925" i="7"/>
  <c r="M4686" i="7"/>
  <c r="M5267" i="7"/>
  <c r="M1407" i="7"/>
  <c r="M1585" i="7"/>
  <c r="M1749" i="7"/>
  <c r="M1711" i="7"/>
  <c r="M447" i="7"/>
  <c r="M966" i="7"/>
  <c r="M1665" i="7"/>
  <c r="M229" i="7"/>
  <c r="M1083" i="7"/>
  <c r="M4058" i="7"/>
  <c r="M4322" i="7"/>
  <c r="M1452" i="7"/>
  <c r="M510" i="7"/>
  <c r="M4151" i="7"/>
  <c r="M3648" i="7"/>
  <c r="M3736" i="7"/>
  <c r="M3204" i="7"/>
  <c r="M3822" i="7"/>
  <c r="M2357" i="7"/>
  <c r="M617" i="7"/>
  <c r="M612" i="7"/>
  <c r="M3532" i="7"/>
  <c r="M4878" i="7"/>
  <c r="M4241" i="7"/>
  <c r="M4888" i="7"/>
  <c r="M5132" i="7"/>
  <c r="M3781" i="7"/>
  <c r="M5437" i="7"/>
  <c r="M172" i="7"/>
  <c r="M1402" i="7"/>
  <c r="M1621" i="7"/>
  <c r="M4821" i="7"/>
  <c r="M2336" i="7"/>
  <c r="M684" i="7"/>
  <c r="M2278" i="7"/>
  <c r="M2973" i="7"/>
  <c r="M569" i="7"/>
  <c r="M3800" i="7"/>
  <c r="M1404" i="7"/>
  <c r="M2061" i="7"/>
  <c r="M1016" i="7"/>
  <c r="M4262" i="7"/>
  <c r="M3563" i="7"/>
  <c r="M2305" i="7"/>
  <c r="M2394" i="7"/>
  <c r="M3852" i="7"/>
  <c r="M530" i="7"/>
  <c r="M2347" i="7"/>
  <c r="M4172" i="7"/>
  <c r="M2726" i="7"/>
  <c r="M4201" i="7"/>
  <c r="M4394" i="7"/>
  <c r="M521" i="7"/>
  <c r="M5316" i="7"/>
  <c r="M3124" i="7"/>
  <c r="M794" i="7"/>
  <c r="M2970" i="7"/>
  <c r="M29" i="7"/>
  <c r="M1176" i="7"/>
  <c r="M1768" i="7"/>
  <c r="M1438" i="7"/>
  <c r="M859" i="7"/>
  <c r="M484" i="7"/>
  <c r="M1173" i="7"/>
  <c r="M1796" i="7"/>
  <c r="M5406" i="7"/>
  <c r="M2916" i="7"/>
  <c r="M450" i="7"/>
  <c r="M5477" i="7"/>
  <c r="M1764" i="7"/>
  <c r="M5286" i="7"/>
  <c r="M2349" i="7"/>
  <c r="M3468" i="7"/>
  <c r="M3549" i="7"/>
  <c r="M777" i="7"/>
  <c r="M2820" i="7"/>
  <c r="M2791" i="7"/>
  <c r="M1165" i="7"/>
  <c r="M1133" i="7"/>
  <c r="M1246" i="7"/>
  <c r="M2360" i="7"/>
  <c r="M1993" i="7"/>
  <c r="M1935" i="7"/>
  <c r="M853" i="7"/>
  <c r="M3241" i="7"/>
  <c r="M1647" i="7"/>
  <c r="M4790" i="7"/>
  <c r="M1477" i="7"/>
  <c r="M5394" i="7"/>
  <c r="M2755" i="7"/>
  <c r="M2090" i="7"/>
  <c r="M4345" i="7"/>
  <c r="M2577" i="7"/>
  <c r="M2626" i="7"/>
  <c r="M3024" i="7"/>
  <c r="M549" i="7"/>
  <c r="M522" i="7"/>
  <c r="M1056" i="7"/>
  <c r="M133" i="7"/>
  <c r="M1744" i="7"/>
  <c r="M2410" i="7"/>
  <c r="M5246" i="7"/>
  <c r="M609" i="7"/>
  <c r="M2005" i="7"/>
  <c r="M4370" i="7"/>
  <c r="M874" i="7"/>
  <c r="M618" i="7"/>
  <c r="M2789" i="7"/>
  <c r="M481" i="7"/>
  <c r="M2207" i="7"/>
  <c r="M2775" i="7"/>
  <c r="M2450" i="7"/>
  <c r="M3371" i="7"/>
  <c r="M5337" i="7"/>
  <c r="M4179" i="7"/>
  <c r="M5044" i="7"/>
  <c r="M4276" i="7"/>
  <c r="M4912" i="7"/>
  <c r="M1999" i="7"/>
  <c r="M393" i="7"/>
  <c r="M1040" i="7"/>
  <c r="M2408" i="7"/>
  <c r="M3122" i="7"/>
  <c r="M362" i="7"/>
  <c r="M320" i="7"/>
  <c r="M974" i="7"/>
  <c r="M269" i="7"/>
  <c r="M673" i="7"/>
  <c r="M4136" i="7"/>
  <c r="M3520" i="7"/>
  <c r="M4014" i="7"/>
  <c r="M5418" i="7"/>
  <c r="M2627" i="7"/>
  <c r="M1533" i="7"/>
  <c r="M898" i="7"/>
  <c r="M370" i="7"/>
  <c r="M382" i="7"/>
  <c r="M902" i="7"/>
  <c r="M457" i="7"/>
  <c r="M2339" i="7"/>
  <c r="M3012" i="7"/>
  <c r="M1712" i="7"/>
  <c r="M1183" i="7"/>
  <c r="M4809" i="7"/>
  <c r="M3910" i="7"/>
  <c r="M5481" i="7"/>
  <c r="M5076" i="7"/>
  <c r="M4120" i="7"/>
  <c r="M2492" i="7"/>
  <c r="M3892" i="7"/>
  <c r="M633" i="7"/>
  <c r="M1844" i="7"/>
  <c r="M1737" i="7"/>
  <c r="M2250" i="7"/>
  <c r="M83" i="7"/>
  <c r="M3636" i="7"/>
  <c r="M4890" i="7"/>
  <c r="M4407" i="7"/>
  <c r="M2086" i="7"/>
  <c r="M2072" i="7"/>
  <c r="M5066" i="7"/>
  <c r="M1201" i="7"/>
  <c r="M2853" i="7"/>
  <c r="M4616" i="7"/>
  <c r="M1683" i="7"/>
  <c r="M463" i="7"/>
  <c r="M523" i="7"/>
  <c r="M4271" i="7"/>
  <c r="M442" i="7"/>
  <c r="M378" i="7"/>
  <c r="M2042" i="7"/>
  <c r="M318" i="7"/>
  <c r="M394" i="7"/>
  <c r="M2480" i="7"/>
  <c r="M3208" i="7"/>
  <c r="M2739" i="7"/>
  <c r="M705" i="7"/>
  <c r="M205" i="7"/>
  <c r="M2158" i="7"/>
  <c r="M3187" i="7"/>
  <c r="M1931" i="7"/>
  <c r="M2628" i="7"/>
  <c r="M3756" i="7"/>
  <c r="M3856" i="7"/>
  <c r="M1865" i="7"/>
  <c r="M3228" i="7"/>
  <c r="M2091" i="7"/>
  <c r="M103" i="7"/>
  <c r="M5170" i="7"/>
  <c r="M4721" i="7"/>
  <c r="M3507" i="7"/>
  <c r="M1424" i="7"/>
  <c r="M910" i="7"/>
  <c r="M2351" i="7"/>
  <c r="M1779" i="7"/>
  <c r="M4384" i="7"/>
  <c r="M2380" i="7"/>
  <c r="M513" i="7"/>
  <c r="M390" i="7"/>
  <c r="M346" i="7"/>
  <c r="M1630" i="7"/>
  <c r="M1838" i="7"/>
  <c r="M3373" i="7"/>
  <c r="M1153" i="7"/>
  <c r="M1798" i="7"/>
  <c r="M1042" i="7"/>
  <c r="M2953" i="7"/>
  <c r="M5281" i="7"/>
  <c r="M3519" i="7"/>
  <c r="M1567" i="7"/>
  <c r="M225" i="7"/>
  <c r="M2477" i="7"/>
  <c r="M1427" i="7"/>
  <c r="M3231" i="7"/>
  <c r="M5078" i="7"/>
  <c r="M5393" i="7"/>
  <c r="M3776" i="7"/>
  <c r="M3653" i="7"/>
  <c r="M4902" i="7"/>
  <c r="M3717" i="7"/>
  <c r="M5156" i="7"/>
  <c r="M4103" i="7"/>
  <c r="M458" i="7"/>
  <c r="M3200" i="7"/>
  <c r="M1177" i="7"/>
  <c r="M1696" i="7"/>
  <c r="M199" i="7"/>
  <c r="M70" i="7"/>
  <c r="M1679" i="7"/>
  <c r="M118" i="7"/>
  <c r="M4929" i="7"/>
  <c r="M1044" i="7"/>
  <c r="M413" i="7"/>
  <c r="M360" i="7"/>
  <c r="M2391" i="7"/>
  <c r="M2863" i="7"/>
  <c r="M2933" i="7"/>
  <c r="M2769" i="7"/>
  <c r="M4887" i="7"/>
  <c r="M3175" i="7"/>
  <c r="M5271" i="7"/>
  <c r="M784" i="7"/>
  <c r="M472" i="7"/>
  <c r="M665" i="7"/>
  <c r="M656" i="7"/>
  <c r="M2239" i="7"/>
  <c r="M171" i="7"/>
  <c r="M595" i="7"/>
  <c r="M1110" i="7"/>
  <c r="M734" i="7"/>
  <c r="M1483" i="7"/>
  <c r="M144" i="7"/>
  <c r="M4134" i="7"/>
  <c r="M3715" i="7"/>
  <c r="M2851" i="7"/>
  <c r="M5277" i="7"/>
  <c r="M402" i="7"/>
  <c r="M1489" i="7"/>
  <c r="M4658" i="7"/>
  <c r="M2246" i="7"/>
  <c r="M579" i="7"/>
  <c r="M2273" i="7"/>
  <c r="M3082" i="7"/>
  <c r="M3698" i="7"/>
  <c r="M888" i="7"/>
  <c r="M3483" i="7"/>
  <c r="M4768" i="7"/>
  <c r="M3201" i="7"/>
  <c r="M2858" i="7"/>
  <c r="M1324" i="7"/>
  <c r="M1274" i="7"/>
  <c r="M3022" i="7"/>
  <c r="M586" i="7"/>
  <c r="M821" i="7"/>
  <c r="M1170" i="7"/>
  <c r="M3106" i="7"/>
  <c r="M2283" i="7"/>
  <c r="M3418" i="7"/>
  <c r="M3188" i="7"/>
  <c r="M2512" i="7"/>
  <c r="M4776" i="7"/>
  <c r="M1389" i="7"/>
  <c r="M4968" i="7"/>
  <c r="M1614" i="7"/>
  <c r="M3034" i="7"/>
  <c r="M3591" i="7"/>
  <c r="M2781" i="7"/>
  <c r="M48" i="7"/>
  <c r="M3223" i="7"/>
  <c r="M2829" i="7"/>
  <c r="M529" i="7"/>
  <c r="M3003" i="7"/>
  <c r="M335" i="7"/>
  <c r="M2464" i="7"/>
  <c r="M4442" i="7"/>
  <c r="M5037" i="7"/>
  <c r="M1196" i="7"/>
  <c r="M3996" i="7"/>
  <c r="M1109" i="7"/>
  <c r="M1348" i="7"/>
  <c r="M4304" i="7"/>
  <c r="M1059" i="7"/>
  <c r="M772" i="7"/>
  <c r="M3298" i="7"/>
  <c r="M714" i="7"/>
  <c r="M1434" i="7"/>
  <c r="M193" i="7"/>
  <c r="M4820" i="7"/>
  <c r="M2649" i="7"/>
  <c r="M2874" i="7"/>
  <c r="M3701" i="7"/>
  <c r="M4608" i="7"/>
  <c r="M1550" i="7"/>
  <c r="M1464" i="7"/>
  <c r="M1417" i="7"/>
  <c r="M1905" i="7"/>
  <c r="M1808" i="7"/>
  <c r="M1256" i="7"/>
  <c r="M1965" i="7"/>
  <c r="M855" i="7"/>
  <c r="M758" i="7"/>
  <c r="M3206" i="7"/>
  <c r="M1124" i="7"/>
  <c r="M1481" i="7"/>
  <c r="M4378" i="7"/>
  <c r="M4576" i="7"/>
  <c r="M2962" i="7"/>
  <c r="M1395" i="7"/>
  <c r="M971" i="7"/>
  <c r="M1688" i="7"/>
  <c r="M814" i="7"/>
  <c r="M2407" i="7"/>
  <c r="M4606" i="7"/>
  <c r="M2241" i="7"/>
  <c r="M655" i="7"/>
  <c r="M3902" i="7"/>
  <c r="M1920" i="7"/>
  <c r="M3089" i="7"/>
  <c r="M2552" i="7"/>
  <c r="M850" i="7"/>
  <c r="M722" i="7"/>
  <c r="M243" i="7"/>
  <c r="M66" i="7"/>
  <c r="M1027" i="7"/>
  <c r="M1754" i="7"/>
  <c r="M3102" i="7"/>
  <c r="M3369" i="7"/>
  <c r="M2387" i="7"/>
  <c r="M1271" i="7"/>
  <c r="M4125" i="7"/>
  <c r="M3302" i="7"/>
  <c r="M5005" i="7"/>
  <c r="M132" i="7"/>
  <c r="M1893" i="7"/>
  <c r="M2537" i="7"/>
  <c r="M1280" i="7"/>
  <c r="M5299" i="7"/>
  <c r="M128" i="7"/>
  <c r="M5328" i="7"/>
  <c r="M2957" i="7"/>
  <c r="M5402" i="7"/>
  <c r="M4865" i="7"/>
  <c r="M736" i="7"/>
  <c r="M4145" i="7"/>
  <c r="M4215" i="7"/>
  <c r="M1812" i="7"/>
  <c r="M5004" i="7"/>
  <c r="M528" i="7"/>
  <c r="M1100" i="7"/>
  <c r="M819" i="7"/>
  <c r="M557" i="7"/>
  <c r="M807" i="7"/>
  <c r="M3128" i="7"/>
  <c r="M3980" i="7"/>
  <c r="M2018" i="7"/>
  <c r="M2882" i="7"/>
  <c r="M1582" i="7"/>
  <c r="M3687" i="7"/>
  <c r="M4413" i="7"/>
  <c r="M3880" i="7"/>
  <c r="M770" i="7"/>
  <c r="M3608" i="7"/>
  <c r="M5141" i="7"/>
  <c r="M1069" i="7"/>
  <c r="M1880" i="7"/>
  <c r="M1874" i="7"/>
  <c r="M4338" i="7"/>
  <c r="M4939" i="7"/>
  <c r="M1689" i="7"/>
  <c r="M3154" i="7"/>
  <c r="M1167" i="7"/>
  <c r="M4286" i="7"/>
  <c r="M1631" i="7"/>
  <c r="M2224" i="7"/>
  <c r="M842" i="7"/>
  <c r="M947" i="7"/>
  <c r="M924" i="7"/>
  <c r="M2062" i="7"/>
  <c r="M3138" i="7"/>
  <c r="M1343" i="7"/>
  <c r="M2899" i="7"/>
  <c r="M1716" i="7"/>
  <c r="M3132" i="7"/>
  <c r="M921" i="7"/>
  <c r="M4799" i="7"/>
  <c r="M1325" i="7"/>
  <c r="M4085" i="7"/>
  <c r="M2419" i="7"/>
  <c r="M5196" i="7"/>
  <c r="M4916" i="7"/>
  <c r="M2998" i="7"/>
  <c r="M2682" i="7"/>
  <c r="M786" i="7"/>
  <c r="M3640" i="7"/>
  <c r="M326" i="7"/>
  <c r="M1846" i="7"/>
  <c r="M2931" i="7"/>
  <c r="M3284" i="7"/>
  <c r="M310" i="7"/>
  <c r="M1952" i="7"/>
  <c r="M3485" i="7"/>
  <c r="M4021" i="7"/>
  <c r="M5028" i="7"/>
  <c r="M4105" i="7"/>
  <c r="M4312" i="7"/>
  <c r="M2892" i="7"/>
  <c r="M628" i="7"/>
  <c r="M4023" i="7"/>
  <c r="M3433" i="7"/>
  <c r="M4817" i="7"/>
  <c r="M1953" i="7"/>
  <c r="M3088" i="7"/>
  <c r="M1767" i="7"/>
  <c r="M605" i="7"/>
  <c r="M331" i="7"/>
  <c r="M5257" i="7"/>
  <c r="M1899" i="7"/>
  <c r="M694" i="7"/>
  <c r="M213" i="7"/>
  <c r="M634" i="7"/>
  <c r="M459" i="7"/>
  <c r="M919" i="7"/>
  <c r="M2746" i="7"/>
  <c r="M1330" i="7"/>
  <c r="M3134" i="7"/>
  <c r="M2610" i="7"/>
  <c r="M3710" i="7"/>
  <c r="M244" i="7"/>
  <c r="M2956" i="7"/>
  <c r="M2521" i="7"/>
  <c r="M4873" i="7"/>
  <c r="M4782" i="7"/>
  <c r="M2621" i="7"/>
  <c r="M3622" i="7"/>
  <c r="M4242" i="7"/>
  <c r="M3900" i="7"/>
  <c r="M5106" i="7"/>
  <c r="M4240" i="7"/>
  <c r="M1065" i="7"/>
  <c r="M1092" i="7"/>
  <c r="M3932" i="7"/>
  <c r="M1148" i="7"/>
  <c r="M1954" i="7"/>
  <c r="M1419" i="7"/>
  <c r="M3895" i="7"/>
  <c r="M4164" i="7"/>
  <c r="M1788" i="7"/>
  <c r="M1130" i="7"/>
  <c r="M3370" i="7"/>
  <c r="M5461" i="7"/>
  <c r="M1119" i="7"/>
  <c r="M3492" i="7"/>
  <c r="M381" i="7"/>
  <c r="M445" i="7"/>
  <c r="M4016" i="7"/>
  <c r="M1960" i="7"/>
  <c r="M2064" i="7"/>
  <c r="M1819" i="7"/>
  <c r="M311" i="7"/>
  <c r="M4063" i="7"/>
  <c r="M3170" i="7"/>
  <c r="M4496" i="7"/>
  <c r="M805" i="7"/>
  <c r="M2320" i="7"/>
  <c r="M2977" i="7"/>
  <c r="M735" i="7"/>
  <c r="M865" i="7"/>
  <c r="M1814" i="7"/>
  <c r="M810" i="7"/>
  <c r="M1570" i="7"/>
  <c r="M1039" i="7"/>
  <c r="M598" i="7"/>
  <c r="M3066" i="7"/>
  <c r="M3725" i="7"/>
  <c r="M3425" i="7"/>
  <c r="M920" i="7"/>
  <c r="M4601" i="7"/>
  <c r="M349" i="7"/>
  <c r="M2053" i="7"/>
  <c r="M1278" i="7"/>
  <c r="M2866" i="7"/>
  <c r="M1093" i="7"/>
  <c r="M3973" i="7"/>
  <c r="M3675" i="7"/>
  <c r="M2581" i="7"/>
  <c r="M2288" i="7"/>
  <c r="M3913" i="7"/>
  <c r="M740" i="7"/>
  <c r="M55" i="7"/>
  <c r="M988" i="7"/>
  <c r="M2197" i="7"/>
  <c r="M4317" i="7"/>
  <c r="M4284" i="7"/>
  <c r="M2855" i="7"/>
  <c r="M120" i="7"/>
  <c r="M1599" i="7"/>
  <c r="M894" i="7"/>
  <c r="M2488" i="7"/>
  <c r="M1693" i="7"/>
  <c r="M5290" i="7"/>
  <c r="M4096" i="7"/>
  <c r="M5048" i="7"/>
  <c r="M2847" i="7"/>
  <c r="M1645" i="7"/>
  <c r="M197" i="7"/>
  <c r="M3167" i="7"/>
  <c r="M2798" i="7"/>
  <c r="M574" i="7"/>
  <c r="M3844" i="7"/>
  <c r="M2501" i="7"/>
  <c r="M5419" i="7"/>
  <c r="M4735" i="7"/>
  <c r="M1277" i="7"/>
  <c r="M2840" i="7"/>
  <c r="M4116" i="7"/>
  <c r="M97" i="7"/>
  <c r="M85" i="7"/>
  <c r="M2149" i="7"/>
  <c r="M452" i="7"/>
  <c r="M2256" i="7"/>
  <c r="M141" i="7"/>
  <c r="M1629" i="7"/>
  <c r="M511" i="7"/>
  <c r="M3816" i="7"/>
  <c r="M5223" i="7"/>
  <c r="M721" i="7"/>
  <c r="M2588" i="7"/>
  <c r="M2301" i="7"/>
  <c r="M4015" i="7"/>
  <c r="M4478" i="7"/>
  <c r="M5449" i="7"/>
  <c r="M2700" i="7"/>
  <c r="M4238" i="7"/>
  <c r="M5148" i="7"/>
  <c r="M1454" i="7"/>
  <c r="M2544" i="7"/>
  <c r="M1601" i="7"/>
  <c r="M2275" i="7"/>
  <c r="M519" i="7"/>
  <c r="M2656" i="7"/>
  <c r="M2871" i="7"/>
  <c r="M431" i="7"/>
  <c r="M2913" i="7"/>
  <c r="M1392" i="7"/>
  <c r="M953" i="7"/>
  <c r="M2921" i="7"/>
  <c r="M1035" i="7"/>
  <c r="M3881" i="7"/>
  <c r="M3091" i="7"/>
  <c r="M916" i="7"/>
  <c r="M2597" i="7"/>
  <c r="M749" i="7"/>
  <c r="M942" i="7"/>
  <c r="M5038" i="7"/>
  <c r="M4692" i="7"/>
  <c r="M4770" i="7"/>
  <c r="M4612" i="7"/>
  <c r="M4561" i="7"/>
  <c r="M1467" i="7"/>
  <c r="M3059" i="7"/>
  <c r="M1321" i="7"/>
  <c r="M1135" i="7"/>
  <c r="M725" i="7"/>
  <c r="M299" i="7"/>
  <c r="M818" i="7"/>
  <c r="M2054" i="7"/>
  <c r="M4072" i="7"/>
  <c r="M471" i="7"/>
  <c r="M1503" i="7"/>
  <c r="M2905" i="7"/>
  <c r="M726" i="7"/>
  <c r="M4907" i="7"/>
  <c r="M3619" i="7"/>
  <c r="M4447" i="7"/>
  <c r="M4457" i="7"/>
  <c r="M5147" i="7"/>
  <c r="M3455" i="7"/>
  <c r="M4038" i="7"/>
  <c r="M332" i="7"/>
  <c r="M44" i="7"/>
  <c r="M1190" i="7"/>
  <c r="M975" i="7"/>
  <c r="M2530" i="7"/>
  <c r="M3665" i="7"/>
  <c r="M2420" i="7"/>
  <c r="M3729" i="7"/>
  <c r="M876" i="7"/>
  <c r="M3379" i="7"/>
  <c r="M2460" i="7"/>
  <c r="M1914" i="7"/>
  <c r="M608" i="7"/>
  <c r="M245" i="7"/>
  <c r="M102" i="7"/>
  <c r="M2397" i="7"/>
  <c r="M766" i="7"/>
  <c r="M2736" i="7"/>
  <c r="M982" i="7"/>
  <c r="M3314" i="7"/>
  <c r="M2603" i="7"/>
  <c r="M691" i="7"/>
  <c r="M3658" i="7"/>
  <c r="M5124" i="7"/>
  <c r="M5206" i="7"/>
  <c r="M4552" i="7"/>
  <c r="M412" i="7"/>
  <c r="M2763" i="7"/>
  <c r="M3986" i="7"/>
  <c r="M4619" i="7"/>
  <c r="M3449" i="7"/>
  <c r="M3656" i="7"/>
  <c r="M392" i="7"/>
  <c r="M1902" i="7"/>
  <c r="M100" i="7"/>
  <c r="M130" i="7"/>
  <c r="M3569" i="7"/>
  <c r="M2842" i="7"/>
  <c r="M4193" i="7"/>
  <c r="M271" i="7"/>
  <c r="M728" i="7"/>
  <c r="M1272" i="7"/>
  <c r="M3198" i="7"/>
  <c r="M774" i="7"/>
  <c r="M945" i="7"/>
  <c r="M2287" i="7"/>
  <c r="M1810" i="7"/>
  <c r="M2662" i="7"/>
  <c r="M3740" i="7"/>
  <c r="M1296" i="7"/>
  <c r="M3837" i="7"/>
  <c r="M1887" i="7"/>
  <c r="M4418" i="7"/>
  <c r="M4986" i="7"/>
  <c r="M1542" i="7"/>
  <c r="M1917" i="7"/>
  <c r="M5273" i="7"/>
  <c r="M2083" i="7"/>
  <c r="M1822" i="7"/>
  <c r="M357" i="7"/>
  <c r="M2063" i="7"/>
  <c r="M323" i="7"/>
  <c r="M391" i="7"/>
  <c r="M4087" i="7"/>
  <c r="M5065" i="7"/>
  <c r="M4075" i="7"/>
  <c r="M996" i="7"/>
  <c r="M3669" i="7"/>
  <c r="M2619" i="7"/>
  <c r="M1876" i="7"/>
  <c r="M937" i="7"/>
  <c r="M1178" i="7"/>
  <c r="M4471" i="7"/>
  <c r="M3239" i="7"/>
  <c r="M5454" i="7"/>
  <c r="M3217" i="7"/>
  <c r="M4508" i="7"/>
  <c r="M3789" i="7"/>
  <c r="M1491" i="7"/>
  <c r="M5497" i="7"/>
  <c r="M1574" i="7"/>
  <c r="M3080" i="7"/>
  <c r="M2613" i="7"/>
  <c r="M917" i="7"/>
  <c r="M36" i="7"/>
  <c r="M24" i="7"/>
  <c r="M4168" i="7"/>
  <c r="M5372" i="7"/>
  <c r="M5168" i="7"/>
  <c r="M2534" i="7"/>
  <c r="M191" i="7"/>
  <c r="M267" i="7"/>
  <c r="M2030" i="7"/>
  <c r="M763" i="7"/>
  <c r="M873" i="7"/>
  <c r="M3396" i="7"/>
  <c r="M2067" i="7"/>
  <c r="M3203" i="7"/>
  <c r="M4791" i="7"/>
  <c r="M3434" i="7"/>
  <c r="M833" i="7"/>
  <c r="M4648" i="7"/>
  <c r="M2232" i="7"/>
  <c r="M1587" i="7"/>
  <c r="M4018" i="7"/>
  <c r="M2107" i="7"/>
  <c r="M4348" i="7"/>
  <c r="M3345" i="7"/>
  <c r="M2720" i="7"/>
  <c r="M194" i="7"/>
  <c r="M1300" i="7"/>
  <c r="M2068" i="7"/>
  <c r="M843" i="7"/>
  <c r="M3275" i="7"/>
  <c r="M3186" i="7"/>
  <c r="M2016" i="7"/>
  <c r="M2546" i="7"/>
  <c r="M3970" i="7"/>
  <c r="M1041" i="7"/>
  <c r="M3263" i="7"/>
  <c r="M2906" i="7"/>
  <c r="M277" i="7"/>
  <c r="M981" i="7"/>
  <c r="M2176" i="7"/>
  <c r="M637" i="7"/>
  <c r="M178" i="7"/>
  <c r="M3467" i="7"/>
  <c r="M2073" i="7"/>
  <c r="M274" i="7"/>
  <c r="M3657" i="7"/>
  <c r="M4996" i="7"/>
  <c r="M4586" i="7"/>
  <c r="M4189" i="7"/>
  <c r="M5300" i="7"/>
  <c r="M3018" i="7"/>
  <c r="M3250" i="7"/>
  <c r="M1191" i="7"/>
  <c r="M179" i="7"/>
  <c r="M788" i="7"/>
  <c r="M2160" i="7"/>
  <c r="M4994" i="7"/>
  <c r="M1104" i="7"/>
  <c r="M1742" i="7"/>
  <c r="M1144" i="7"/>
  <c r="M2381" i="7"/>
  <c r="M2151" i="7"/>
  <c r="M62" i="7"/>
  <c r="M5333" i="7"/>
  <c r="M4694" i="7"/>
  <c r="M249" i="7"/>
  <c r="M4118" i="7"/>
  <c r="M4033" i="7"/>
  <c r="M3795" i="7"/>
  <c r="M2056" i="7"/>
  <c r="M533" i="7"/>
  <c r="M2618" i="7"/>
  <c r="M2400" i="7"/>
  <c r="M911" i="7"/>
  <c r="M421" i="7"/>
  <c r="M4147" i="7"/>
  <c r="M4824" i="7"/>
  <c r="M1507" i="7"/>
  <c r="M5294" i="7"/>
  <c r="M3504" i="7"/>
  <c r="M5451" i="7"/>
  <c r="M1497" i="7"/>
  <c r="M3940" i="7"/>
  <c r="M1639" i="7"/>
  <c r="M2706" i="7"/>
  <c r="M762" i="7"/>
  <c r="M2324" i="7"/>
  <c r="M1641" i="7"/>
  <c r="M3766" i="7"/>
  <c r="M5178" i="7"/>
  <c r="M3962" i="7"/>
  <c r="M2080" i="7"/>
  <c r="M212" i="7"/>
  <c r="M4555" i="7"/>
  <c r="M4693" i="7"/>
  <c r="M1159" i="7"/>
  <c r="M1958" i="7"/>
  <c r="M1836" i="7"/>
  <c r="M2277" i="7"/>
  <c r="M742" i="7"/>
  <c r="M5391" i="7"/>
  <c r="M4653" i="7"/>
  <c r="M3801" i="7"/>
  <c r="M1992" i="7"/>
  <c r="M2396" i="7"/>
  <c r="M952" i="7"/>
  <c r="M2296" i="7"/>
  <c r="M1649" i="7"/>
  <c r="M3463" i="7"/>
  <c r="M4493" i="7"/>
  <c r="M2075" i="7"/>
  <c r="M2944" i="7"/>
  <c r="M5296" i="7"/>
  <c r="M4881" i="7"/>
  <c r="M1510" i="7"/>
  <c r="M4159" i="7"/>
  <c r="M4226" i="7"/>
  <c r="M809" i="7"/>
  <c r="M1375" i="7"/>
  <c r="M2127" i="7"/>
  <c r="M4065" i="7"/>
  <c r="M2247" i="7"/>
  <c r="M2968" i="7"/>
  <c r="M4795" i="7"/>
  <c r="M5058" i="7"/>
  <c r="M4534" i="7"/>
  <c r="M1232" i="7"/>
  <c r="M5190" i="7"/>
  <c r="M4665" i="7"/>
  <c r="M3585" i="7"/>
  <c r="M626" i="7"/>
  <c r="M1255" i="7"/>
  <c r="M1769" i="7"/>
  <c r="M1806" i="7"/>
  <c r="M3447" i="7"/>
  <c r="M1523" i="7"/>
  <c r="M384" i="7"/>
  <c r="M3625" i="7"/>
  <c r="M4351" i="7"/>
  <c r="M3920" i="7"/>
  <c r="M196" i="7"/>
  <c r="M1212" i="7"/>
  <c r="M3441" i="7"/>
  <c r="M1546" i="7"/>
  <c r="M5209" i="7"/>
  <c r="M3349" i="7"/>
  <c r="M468" i="7"/>
  <c r="M2776" i="7"/>
  <c r="M45" i="7"/>
  <c r="M509" i="7"/>
  <c r="M4569" i="7"/>
  <c r="M1334" i="7"/>
  <c r="M1602" i="7"/>
  <c r="M4303" i="7"/>
  <c r="M2571" i="7"/>
  <c r="M1394" i="7"/>
  <c r="M2314" i="7"/>
  <c r="M2543" i="7"/>
  <c r="M752" i="7"/>
  <c r="M1258" i="7"/>
  <c r="M1559" i="7"/>
  <c r="M4068" i="7"/>
  <c r="M2540" i="7"/>
  <c r="M1632" i="7"/>
  <c r="M3475" i="7"/>
  <c r="M5496" i="7"/>
  <c r="M4920" i="7"/>
  <c r="M5096" i="7"/>
  <c r="M4403" i="7"/>
  <c r="M5364" i="7"/>
  <c r="M3888" i="7"/>
  <c r="M3730" i="7"/>
  <c r="M4729" i="7"/>
  <c r="M1651" i="7"/>
  <c r="M1535" i="7"/>
  <c r="M3361" i="7"/>
  <c r="M2585" i="7"/>
  <c r="M1031" i="7"/>
  <c r="M1192" i="7"/>
  <c r="M1342" i="7"/>
  <c r="M303" i="7"/>
  <c r="M2121" i="7"/>
  <c r="M1205" i="7"/>
  <c r="M322" i="7"/>
  <c r="M2722" i="7"/>
  <c r="M181" i="7"/>
  <c r="M1247" i="7"/>
  <c r="M2625" i="7"/>
  <c r="M2332" i="7"/>
  <c r="M2264" i="7"/>
  <c r="M4514" i="7"/>
  <c r="M4787" i="7"/>
  <c r="M800" i="7"/>
  <c r="M3748" i="7"/>
  <c r="M3415" i="7"/>
  <c r="M1886" i="7"/>
  <c r="M3215" i="7"/>
  <c r="M2569" i="7"/>
  <c r="M5455" i="7"/>
  <c r="M1573" i="7"/>
  <c r="M3606" i="7"/>
  <c r="M2887" i="7"/>
  <c r="M2411" i="7"/>
  <c r="M1087" i="7"/>
  <c r="M1037" i="7"/>
  <c r="M456" i="7"/>
  <c r="M741" i="7"/>
  <c r="M2633" i="7"/>
  <c r="M1990" i="7"/>
  <c r="M3629" i="7"/>
  <c r="M1634" i="7"/>
  <c r="M3915" i="7"/>
  <c r="M4603" i="7"/>
  <c r="M1658" i="7"/>
  <c r="M4697" i="7"/>
  <c r="M3540" i="7"/>
  <c r="M113" i="7"/>
  <c r="M2747" i="7"/>
  <c r="M1054" i="7"/>
  <c r="M2636" i="7"/>
  <c r="M1750" i="7"/>
  <c r="M1955" i="7"/>
  <c r="M2035" i="7"/>
  <c r="M1076" i="7"/>
  <c r="M5146" i="7"/>
  <c r="M3886" i="7"/>
  <c r="M426" i="7"/>
  <c r="M4988" i="7"/>
  <c r="M4588" i="7"/>
  <c r="M467" i="7"/>
  <c r="M298" i="7"/>
  <c r="M2109" i="7"/>
  <c r="M282" i="7"/>
  <c r="M717" i="7"/>
  <c r="M3820" i="7"/>
  <c r="M1344" i="7"/>
  <c r="M4926" i="7"/>
  <c r="M4904" i="7"/>
  <c r="M2578" i="7"/>
  <c r="M5108" i="7"/>
  <c r="M3850" i="7"/>
  <c r="M3969" i="7"/>
  <c r="M3362" i="7"/>
  <c r="M441" i="7"/>
  <c r="M3344" i="7"/>
  <c r="M1443" i="7"/>
  <c r="M3245" i="7"/>
  <c r="M302" i="7"/>
  <c r="M4049" i="7"/>
  <c r="M2243" i="7"/>
  <c r="M1980" i="7"/>
  <c r="M2362" i="7"/>
  <c r="M4530" i="7"/>
  <c r="M1446" i="7"/>
  <c r="M1780" i="7"/>
  <c r="M3042" i="7"/>
  <c r="M3506" i="7"/>
  <c r="M1327" i="7"/>
  <c r="M1892" i="7"/>
  <c r="M3090" i="7"/>
  <c r="M5182" i="7"/>
  <c r="M3283" i="7"/>
  <c r="M1408" i="7"/>
  <c r="M4314" i="7"/>
  <c r="M2029" i="7"/>
  <c r="M1548" i="7"/>
  <c r="M1545" i="7"/>
  <c r="M1616" i="7"/>
  <c r="M3764" i="7"/>
  <c r="M3035" i="7"/>
  <c r="M2666" i="7"/>
  <c r="M168" i="7"/>
  <c r="M4892" i="7"/>
  <c r="M5303" i="7"/>
  <c r="M1025" i="7"/>
  <c r="M4298" i="7"/>
  <c r="M4446" i="7"/>
  <c r="M644" i="7"/>
  <c r="M210" i="7"/>
  <c r="M2836" i="7"/>
  <c r="M2668" i="7"/>
  <c r="M73" i="7"/>
  <c r="M3141" i="7"/>
  <c r="M4925" i="7"/>
  <c r="M69" i="7"/>
  <c r="M1903" i="7"/>
  <c r="M3119" i="7"/>
  <c r="M4331" i="7"/>
  <c r="M3541" i="7"/>
  <c r="M1584" i="7"/>
  <c r="M1459" i="7"/>
  <c r="M5495" i="7"/>
  <c r="M4854" i="7"/>
  <c r="M1136" i="7"/>
  <c r="M2690" i="7"/>
  <c r="M3928" i="7"/>
  <c r="M688" i="7"/>
  <c r="M723" i="7"/>
  <c r="M648" i="7"/>
  <c r="M3067" i="7"/>
  <c r="M589" i="7"/>
  <c r="M3912" i="7"/>
  <c r="M2978" i="7"/>
  <c r="M1852" i="7"/>
  <c r="M512" i="7"/>
  <c r="M570" i="7"/>
  <c r="M252" i="7"/>
  <c r="M207" i="7"/>
  <c r="M1151" i="7"/>
  <c r="M503" i="7"/>
  <c r="M3806" i="7"/>
  <c r="M3348" i="7"/>
  <c r="M2816" i="7"/>
  <c r="M1123" i="7"/>
  <c r="M3828" i="7"/>
  <c r="M3744" i="7"/>
  <c r="M3164" i="7"/>
  <c r="M3194" i="7"/>
  <c r="M1663" i="7"/>
  <c r="M886" i="7"/>
  <c r="M3554" i="7"/>
  <c r="M5433" i="7"/>
  <c r="M217" i="7"/>
  <c r="M912" i="7"/>
  <c r="M140" i="7"/>
  <c r="M537" i="7"/>
  <c r="M1911" i="7"/>
  <c r="M2850" i="7"/>
  <c r="M2592" i="7"/>
  <c r="M3459" i="7"/>
  <c r="M1312" i="7"/>
  <c r="M1944" i="7"/>
  <c r="M4385" i="7"/>
  <c r="M3560" i="7"/>
  <c r="M753" i="7"/>
  <c r="M2128" i="7"/>
  <c r="M3307" i="7"/>
  <c r="M2413" i="7"/>
  <c r="M4003" i="7"/>
  <c r="M2173" i="7"/>
  <c r="M1815" i="7"/>
  <c r="M3099" i="7"/>
  <c r="M4024" i="7"/>
  <c r="M5369" i="7"/>
  <c r="M2036" i="7"/>
  <c r="M182" i="7"/>
  <c r="M1360" i="7"/>
  <c r="M2907" i="7"/>
  <c r="M544" i="7"/>
  <c r="M2985" i="7"/>
  <c r="M2932" i="7"/>
  <c r="M1552" i="7"/>
  <c r="M2994" i="7"/>
  <c r="M389" i="7"/>
  <c r="M892" i="7"/>
  <c r="M1761" i="7"/>
  <c r="M1265" i="7"/>
  <c r="M3360" i="7"/>
  <c r="M2367" i="7"/>
  <c r="M1940" i="7"/>
  <c r="M5376" i="7"/>
  <c r="M2375" i="7"/>
  <c r="M1378" i="7"/>
  <c r="M1022" i="7"/>
  <c r="M2084" i="7"/>
  <c r="M3639" i="7"/>
  <c r="M2844" i="7"/>
  <c r="M1534" i="7"/>
  <c r="M1309" i="7"/>
  <c r="M1772" i="7"/>
  <c r="M4248" i="7"/>
  <c r="M1264" i="7"/>
  <c r="M1207" i="7"/>
  <c r="M3817" i="7"/>
  <c r="M5091" i="7"/>
  <c r="M3887" i="7"/>
  <c r="M4666" i="7"/>
  <c r="M4194" i="7"/>
  <c r="M576" i="7"/>
  <c r="M1208" i="7"/>
  <c r="M38" i="7"/>
  <c r="M811" i="7"/>
  <c r="M3185" i="7"/>
  <c r="M3098" i="7"/>
  <c r="M84" i="7"/>
  <c r="M4052" i="7"/>
  <c r="M4420" i="7"/>
  <c r="M1249" i="7"/>
  <c r="M2013" i="7"/>
  <c r="M4494" i="7"/>
  <c r="M3575" i="7"/>
  <c r="M358" i="7"/>
  <c r="M2118" i="7"/>
  <c r="M2227" i="7"/>
  <c r="M1374" i="7"/>
  <c r="M2026" i="7"/>
  <c r="M2914" i="7"/>
  <c r="M4443" i="7"/>
  <c r="M2717" i="7"/>
  <c r="M600" i="7"/>
  <c r="M5126" i="7"/>
  <c r="M4269" i="7"/>
  <c r="M4388" i="7"/>
  <c r="M1520" i="7"/>
  <c r="M2614" i="7"/>
  <c r="M2496" i="7"/>
  <c r="M3248" i="7"/>
  <c r="M1457" i="7"/>
  <c r="M183" i="7"/>
  <c r="M2439" i="7"/>
  <c r="M2438" i="7"/>
  <c r="M1604" i="7"/>
  <c r="M5312" i="7"/>
  <c r="M2285" i="7"/>
  <c r="M3358" i="7"/>
  <c r="M2573" i="7"/>
  <c r="M254" i="7"/>
  <c r="M2683" i="7"/>
  <c r="M999" i="7"/>
  <c r="M82" i="7"/>
  <c r="M3853" i="7"/>
  <c r="M4278" i="7"/>
  <c r="M1624" i="7"/>
  <c r="M2249" i="7"/>
  <c r="M3135" i="7"/>
  <c r="M5280" i="7"/>
  <c r="M4258" i="7"/>
  <c r="M578" i="7"/>
  <c r="M2520" i="7"/>
  <c r="M1861" i="7"/>
  <c r="M1729" i="7"/>
  <c r="M3668" i="7"/>
  <c r="M3724" i="7"/>
  <c r="M4190" i="7"/>
  <c r="M1465" i="7"/>
  <c r="M2773" i="7"/>
  <c r="M4428" i="7"/>
  <c r="M2778" i="7"/>
  <c r="M4841" i="7"/>
  <c r="M2345" i="7"/>
  <c r="M3319" i="7"/>
  <c r="M658" i="7"/>
  <c r="M483" i="7"/>
  <c r="M231" i="7"/>
  <c r="M4936" i="7"/>
  <c r="M166" i="7"/>
  <c r="M3474" i="7"/>
  <c r="M1403" i="7"/>
  <c r="M2869" i="7"/>
  <c r="M4581" i="7"/>
  <c r="M1310" i="7"/>
  <c r="M1841" i="7"/>
  <c r="M3737" i="7"/>
  <c r="M5177" i="7"/>
  <c r="M872" i="7"/>
  <c r="M737" i="7"/>
  <c r="M1579" i="7"/>
  <c r="M785" i="7"/>
  <c r="M2809" i="7"/>
  <c r="M380" i="7"/>
  <c r="M2524" i="7"/>
  <c r="M1033" i="7"/>
  <c r="M1431" i="7"/>
  <c r="M2330" i="7"/>
  <c r="M2341" i="7"/>
  <c r="M3667" i="7"/>
  <c r="M3957" i="7"/>
  <c r="M4647" i="7"/>
  <c r="M5021" i="7"/>
  <c r="M3488" i="7"/>
  <c r="M2376" i="7"/>
  <c r="M1642" i="7"/>
  <c r="M1297" i="7"/>
  <c r="M1991" i="7"/>
  <c r="M1154" i="7"/>
  <c r="M3655" i="7"/>
  <c r="M669" i="7"/>
  <c r="M4582" i="7"/>
  <c r="M3524" i="7"/>
  <c r="M1030" i="7"/>
  <c r="M2143" i="7"/>
  <c r="M170" i="7"/>
  <c r="M3503" i="7"/>
  <c r="M3054" i="7"/>
  <c r="M2815" i="7"/>
  <c r="M2184" i="7"/>
  <c r="M1502" i="7"/>
  <c r="M2157" i="7"/>
  <c r="M2514" i="7"/>
  <c r="M3537" i="7"/>
  <c r="M4587" i="7"/>
  <c r="M1281" i="7"/>
  <c r="M5484" i="7"/>
  <c r="M1476" i="7"/>
  <c r="M2705" i="7"/>
  <c r="M4462" i="7"/>
  <c r="M1731" i="7"/>
  <c r="M478" i="7"/>
  <c r="M3252" i="7"/>
  <c r="M3525" i="7"/>
  <c r="M449" i="7"/>
  <c r="M2817" i="7"/>
  <c r="M54" i="7"/>
  <c r="M3008" i="7"/>
  <c r="M2813" i="7"/>
  <c r="M3495" i="7"/>
  <c r="M2955" i="7"/>
  <c r="M2767" i="7"/>
  <c r="M3695" i="7"/>
  <c r="M3659" i="7"/>
  <c r="M2533" i="7"/>
  <c r="M4848" i="7"/>
  <c r="M4808" i="7"/>
  <c r="M2920" i="7"/>
  <c r="M1074" i="7"/>
  <c r="M3273" i="7"/>
  <c r="M678" i="7"/>
  <c r="M246" i="7"/>
  <c r="M2171" i="7"/>
  <c r="M4196" i="7"/>
  <c r="M732" i="7"/>
  <c r="M4743" i="7"/>
  <c r="M4006" i="7"/>
  <c r="M234" i="7"/>
  <c r="M4662" i="7"/>
  <c r="M4062" i="7"/>
  <c r="M1613" i="7"/>
  <c r="M838" i="7"/>
  <c r="M1635" i="7"/>
  <c r="M1406" i="7"/>
  <c r="M351" i="7"/>
  <c r="M355" i="7"/>
  <c r="M4396" i="7"/>
  <c r="M3775" i="7"/>
  <c r="M5444" i="7"/>
  <c r="M991" i="7"/>
  <c r="M4855" i="7"/>
  <c r="M2751" i="7"/>
  <c r="M3818" i="7"/>
  <c r="M1381" i="7"/>
  <c r="M1108" i="7"/>
  <c r="M52" i="7"/>
  <c r="M3453" i="7"/>
  <c r="M2839" i="7"/>
  <c r="M743" i="7"/>
  <c r="M3630" i="7"/>
  <c r="M5265" i="7"/>
  <c r="M3156" i="7"/>
  <c r="M4714" i="7"/>
  <c r="M4011" i="7"/>
  <c r="M300" i="7"/>
  <c r="M3180" i="7"/>
  <c r="M2608" i="7"/>
  <c r="M2523" i="7"/>
  <c r="M4359" i="7"/>
  <c r="M1369" i="7"/>
  <c r="M3908" i="7"/>
  <c r="M3670" i="7"/>
  <c r="M1675" i="7"/>
  <c r="M4424" i="7"/>
  <c r="M5407" i="7"/>
  <c r="M4372" i="7"/>
  <c r="M1571" i="7"/>
  <c r="M163" i="7"/>
  <c r="M2364" i="7"/>
  <c r="M3633" i="7"/>
  <c r="M4219" i="7"/>
  <c r="M5154" i="7"/>
  <c r="M4563" i="7"/>
  <c r="M2954" i="7"/>
  <c r="M3528" i="7"/>
  <c r="M5125" i="7"/>
  <c r="M4265" i="7"/>
  <c r="M2103" i="7"/>
  <c r="M901" i="7"/>
  <c r="M1720" i="7"/>
  <c r="M137" i="7"/>
  <c r="M2327" i="7"/>
  <c r="M3548" i="7"/>
  <c r="M1915" i="7"/>
  <c r="M3406" i="7"/>
  <c r="M2873" i="7"/>
  <c r="M4711" i="7"/>
  <c r="M4243" i="7"/>
  <c r="M3641" i="7"/>
  <c r="M1254" i="7"/>
  <c r="M2225" i="7"/>
  <c r="M703" i="7"/>
  <c r="M4922" i="7"/>
  <c r="M3013" i="7"/>
  <c r="M2216" i="7"/>
  <c r="M690" i="7"/>
  <c r="M4288" i="7"/>
  <c r="M2399" i="7"/>
  <c r="M2417" i="7"/>
  <c r="M2284" i="7"/>
  <c r="M497" i="7"/>
  <c r="M2976" i="7"/>
  <c r="M3114" i="7"/>
  <c r="M1026" i="7"/>
  <c r="M260" i="7"/>
  <c r="M4097" i="7"/>
  <c r="M3118" i="7"/>
  <c r="M864" i="7"/>
  <c r="M700" i="7"/>
  <c r="M2826" i="7"/>
  <c r="M1425" i="7"/>
  <c r="M3331" i="7"/>
  <c r="M3032" i="7"/>
  <c r="M251" i="7"/>
  <c r="M3916" i="7"/>
  <c r="M3734" i="7"/>
  <c r="M4383" i="7"/>
  <c r="M5422" i="7"/>
  <c r="M5084" i="7"/>
  <c r="M1896" i="7"/>
  <c r="M4064" i="7"/>
  <c r="M851" i="7"/>
  <c r="M275" i="7"/>
  <c r="M2466" i="7"/>
  <c r="M1308" i="7"/>
  <c r="M2644" i="7"/>
  <c r="M506" i="7"/>
  <c r="M2326" i="7"/>
  <c r="M3109" i="7"/>
  <c r="M50" i="7"/>
  <c r="M1600" i="7"/>
  <c r="M4144" i="7"/>
  <c r="M2008" i="7"/>
  <c r="M802" i="7"/>
  <c r="M366" i="7"/>
  <c r="M1250" i="7"/>
  <c r="M1695" i="7"/>
  <c r="M918" i="7"/>
  <c r="M2704" i="7"/>
  <c r="M314" i="7"/>
  <c r="M2886" i="7"/>
  <c r="M2940" i="7"/>
  <c r="M5001" i="7"/>
  <c r="M4915" i="7"/>
  <c r="M3500" i="7"/>
  <c r="M5110" i="7"/>
  <c r="M1982" i="7"/>
  <c r="M307" i="7"/>
  <c r="M4491" i="7"/>
  <c r="M944" i="7"/>
  <c r="M76" i="7"/>
  <c r="M624" i="7"/>
  <c r="M2941" i="7"/>
  <c r="M110" i="7"/>
  <c r="M1085" i="7"/>
  <c r="M1270" i="7"/>
  <c r="M4328" i="7"/>
  <c r="M787" i="7"/>
  <c r="M826" i="7"/>
  <c r="M3325" i="7"/>
  <c r="M5411" i="7"/>
  <c r="M1595" i="7"/>
  <c r="M5020" i="7"/>
  <c r="M3879" i="7"/>
  <c r="M4829" i="7"/>
  <c r="M4828" i="7"/>
  <c r="M2312" i="7"/>
  <c r="M5152" i="7"/>
  <c r="M1470" i="7"/>
  <c r="M3268" i="7"/>
  <c r="M3271" i="7"/>
  <c r="M3002" i="7"/>
  <c r="M2136" i="7"/>
  <c r="M5239" i="7"/>
  <c r="M3733" i="7"/>
  <c r="M858" i="7"/>
  <c r="M2435" i="7"/>
  <c r="M2333" i="7"/>
  <c r="M208" i="7"/>
  <c r="M2875" i="7"/>
  <c r="M4749" i="7"/>
  <c r="M3354" i="7"/>
  <c r="M2444" i="7"/>
  <c r="M2266" i="7"/>
  <c r="M531" i="7"/>
  <c r="M4205" i="7"/>
  <c r="M2430" i="7"/>
  <c r="M875" i="7"/>
  <c r="M4181" i="7"/>
  <c r="M1782" i="7"/>
  <c r="M4931" i="7"/>
  <c r="M1320" i="7"/>
  <c r="M3527" i="7"/>
  <c r="M4575" i="7"/>
  <c r="M285" i="7"/>
  <c r="M526" i="7"/>
  <c r="M4045" i="7"/>
  <c r="M897" i="7"/>
  <c r="M4871" i="7"/>
  <c r="M232" i="7"/>
  <c r="M2545" i="7"/>
  <c r="M4655" i="7"/>
  <c r="M27" i="7"/>
  <c r="M1468" i="7"/>
  <c r="M2834" i="7"/>
  <c r="M3094" i="7"/>
  <c r="M3153" i="7"/>
  <c r="M1673" i="7"/>
  <c r="M5064" i="7"/>
  <c r="M4131" i="7"/>
  <c r="M4200" i="7"/>
  <c r="M1098" i="7"/>
  <c r="M5120" i="7"/>
  <c r="M4005" i="7"/>
  <c r="M4613" i="7"/>
  <c r="M3600" i="7"/>
  <c r="M3885" i="7"/>
  <c r="M1603" i="7"/>
  <c r="M2951" i="7"/>
  <c r="M2491" i="7"/>
  <c r="M3768" i="7"/>
  <c r="M4479" i="7"/>
  <c r="M35" i="7"/>
  <c r="M4171" i="7"/>
  <c r="M4098" i="7"/>
  <c r="M5486" i="7"/>
  <c r="M419" i="7"/>
  <c r="M3423" i="7"/>
  <c r="M2490" i="7"/>
  <c r="M3487" i="7"/>
  <c r="M2939" i="7"/>
  <c r="M364" i="7"/>
  <c r="M4296" i="7"/>
  <c r="M4113" i="7"/>
  <c r="M3967" i="7"/>
  <c r="M2908" i="7"/>
  <c r="M5327" i="7"/>
  <c r="M4235" i="7"/>
  <c r="M2027" i="7"/>
  <c r="M564" i="7"/>
  <c r="M1486" i="7"/>
  <c r="M502" i="7"/>
  <c r="M2485" i="7"/>
  <c r="M1349" i="7"/>
  <c r="M536" i="7"/>
  <c r="M375" i="7"/>
  <c r="M5212" i="7"/>
  <c r="M1376" i="7"/>
  <c r="M2542" i="7"/>
  <c r="M1608" i="7"/>
  <c r="M3007" i="7"/>
  <c r="M3064" i="7"/>
  <c r="M2929" i="7"/>
  <c r="M4101" i="7"/>
  <c r="M641" i="7"/>
  <c r="M3057" i="7"/>
  <c r="M287" i="7"/>
  <c r="M2605" i="7"/>
  <c r="M1222" i="7"/>
  <c r="M278" i="7"/>
  <c r="M3564" i="7"/>
  <c r="M4954" i="7"/>
  <c r="M3696" i="7"/>
  <c r="M4654" i="7"/>
  <c r="M417" i="7"/>
  <c r="M2777" i="7"/>
  <c r="M1462" i="7"/>
  <c r="M956" i="7"/>
  <c r="M5220" i="7"/>
  <c r="M3708" i="7"/>
  <c r="M2290" i="7"/>
  <c r="M211" i="7"/>
  <c r="M216" i="7"/>
  <c r="M1775" i="7"/>
  <c r="M2695" i="7"/>
  <c r="M4993" i="7"/>
  <c r="M2183" i="7"/>
  <c r="M60" i="7"/>
  <c r="M1073" i="7"/>
  <c r="M3422" i="7"/>
  <c r="M925" i="7"/>
  <c r="M2926" i="7"/>
  <c r="M1253" i="7"/>
  <c r="M2698" i="7"/>
  <c r="M2507" i="7"/>
  <c r="M3571" i="7"/>
  <c r="M4571" i="7"/>
  <c r="M3823" i="7"/>
  <c r="M4438" i="7"/>
  <c r="M2078" i="7"/>
  <c r="M2361" i="7"/>
  <c r="M4199" i="7"/>
  <c r="M4110" i="7"/>
  <c r="M1894" i="7"/>
  <c r="M3573" i="7"/>
  <c r="M1610" i="7"/>
  <c r="M3416" i="7"/>
  <c r="M1904" i="7"/>
  <c r="M125" i="7"/>
  <c r="M712" i="7"/>
  <c r="M1199" i="7"/>
  <c r="M1626" i="7"/>
  <c r="M1925" i="7"/>
  <c r="M4978" i="7"/>
  <c r="M4106" i="7"/>
  <c r="M2525" i="7"/>
  <c r="M4523" i="7"/>
  <c r="M5183" i="7"/>
  <c r="M2230" i="7"/>
  <c r="M2356" i="7"/>
  <c r="M4445" i="7"/>
  <c r="M4343" i="7"/>
  <c r="M1384" i="7"/>
  <c r="M3173" i="7"/>
  <c r="M3470" i="7"/>
  <c r="M3161" i="7"/>
  <c r="M3444" i="7"/>
  <c r="M1266" i="7"/>
  <c r="M1333" i="7"/>
  <c r="M4127" i="7"/>
  <c r="M1748" i="7"/>
  <c r="M2942" i="7"/>
  <c r="M3176" i="7"/>
  <c r="M3617" i="7"/>
  <c r="M3538" i="7"/>
  <c r="M1885" i="7"/>
  <c r="M3076" i="7"/>
  <c r="M2952" i="7"/>
  <c r="M1586" i="7"/>
  <c r="M1175" i="7"/>
  <c r="M4468" i="7"/>
  <c r="M2517" i="7"/>
  <c r="M4501" i="7"/>
  <c r="M2302" i="7"/>
  <c r="M1385" i="7"/>
  <c r="M5251" i="7"/>
  <c r="M3686" i="7"/>
  <c r="M3288" i="7"/>
  <c r="M2304" i="7"/>
  <c r="M1777" i="7"/>
  <c r="M460" i="7"/>
  <c r="M2142" i="7"/>
  <c r="M3006" i="7"/>
  <c r="M1057" i="7"/>
  <c r="M4004" i="7"/>
  <c r="M3907" i="7"/>
  <c r="M965" i="7"/>
  <c r="M3637" i="7"/>
  <c r="M4433" i="7"/>
  <c r="M666" i="7"/>
  <c r="M1752" i="7"/>
  <c r="M1001" i="7"/>
  <c r="M2679" i="7"/>
  <c r="M710" i="7"/>
  <c r="M963" i="7"/>
  <c r="M2966" i="7"/>
  <c r="M3949" i="7"/>
  <c r="M685" i="7"/>
  <c r="M3804" i="7"/>
  <c r="M4307" i="7"/>
  <c r="M4987" i="7"/>
  <c r="M2548" i="7"/>
  <c r="M1134" i="7"/>
  <c r="M4274" i="7"/>
  <c r="M2484" i="7"/>
  <c r="M4435" i="7"/>
  <c r="M148" i="7"/>
  <c r="M4094" i="7"/>
  <c r="M4688" i="7"/>
  <c r="M5260" i="7"/>
  <c r="M5175" i="7"/>
  <c r="M4414" i="7"/>
  <c r="D50" i="7"/>
  <c r="E50" i="7"/>
  <c r="F50" i="7" s="1"/>
  <c r="C50" i="7"/>
  <c r="N21" i="7" l="1"/>
  <c r="O21" i="7"/>
  <c r="P21" i="7"/>
  <c r="M5498" i="7"/>
  <c r="D51" i="7"/>
  <c r="E51" i="7"/>
  <c r="F51" i="7" s="1"/>
  <c r="C51" i="7"/>
  <c r="O22" i="7" l="1"/>
  <c r="N22" i="7"/>
  <c r="P22" i="7"/>
  <c r="D52" i="7"/>
  <c r="C52" i="7"/>
  <c r="P23" i="7" l="1"/>
  <c r="N23" i="7"/>
  <c r="O23" i="7"/>
  <c r="C53" i="7"/>
  <c r="D53" i="7"/>
  <c r="E52" i="7"/>
  <c r="F52" i="7" s="1"/>
  <c r="P24" i="7" l="1"/>
  <c r="O24" i="7"/>
  <c r="N24" i="7"/>
  <c r="D54" i="7"/>
  <c r="C54" i="7"/>
  <c r="E53" i="7"/>
  <c r="F53" i="7" s="1"/>
  <c r="N25" i="7" l="1"/>
  <c r="P25" i="7"/>
  <c r="O25" i="7"/>
  <c r="C55" i="7"/>
  <c r="D55" i="7"/>
  <c r="E54" i="7"/>
  <c r="F54" i="7" s="1"/>
  <c r="P26" i="7" l="1"/>
  <c r="O26" i="7"/>
  <c r="N26" i="7"/>
  <c r="D56" i="7"/>
  <c r="C56" i="7"/>
  <c r="E55" i="7"/>
  <c r="F55" i="7" s="1"/>
  <c r="N27" i="7" l="1"/>
  <c r="P27" i="7"/>
  <c r="O27" i="7"/>
  <c r="D57" i="7"/>
  <c r="C57" i="7"/>
  <c r="E56" i="7"/>
  <c r="F56" i="7" s="1"/>
  <c r="O28" i="7" l="1"/>
  <c r="N28" i="7"/>
  <c r="P28" i="7"/>
  <c r="C58" i="7"/>
  <c r="D58" i="7"/>
  <c r="E57" i="7"/>
  <c r="F57" i="7" s="1"/>
  <c r="P29" i="7" l="1"/>
  <c r="N29" i="7"/>
  <c r="O29" i="7"/>
  <c r="C59" i="7"/>
  <c r="D59" i="7"/>
  <c r="E58" i="7"/>
  <c r="F58" i="7" s="1"/>
  <c r="P30" i="7" l="1"/>
  <c r="N30" i="7"/>
  <c r="O30" i="7"/>
  <c r="D60" i="7"/>
  <c r="C60" i="7"/>
  <c r="E59" i="7"/>
  <c r="F59" i="7" s="1"/>
  <c r="N31" i="7" l="1"/>
  <c r="P31" i="7"/>
  <c r="O31" i="7"/>
  <c r="E61" i="7"/>
  <c r="D61" i="7"/>
  <c r="C61" i="7"/>
  <c r="E60" i="7"/>
  <c r="F60" i="7" s="1"/>
  <c r="F61" i="7" l="1"/>
  <c r="O32" i="7"/>
  <c r="N32" i="7"/>
  <c r="P32" i="7"/>
  <c r="D62" i="7"/>
  <c r="C62" i="7"/>
  <c r="N33" i="7" l="1"/>
  <c r="P33" i="7"/>
  <c r="O33" i="7"/>
  <c r="D63" i="7"/>
  <c r="E63" i="7"/>
  <c r="C63" i="7"/>
  <c r="E62" i="7"/>
  <c r="F62" i="7" s="1"/>
  <c r="O34" i="7" l="1"/>
  <c r="N34" i="7"/>
  <c r="P34" i="7"/>
  <c r="C64" i="7"/>
  <c r="D64" i="7"/>
  <c r="F63" i="7"/>
  <c r="O35" i="7" l="1"/>
  <c r="P35" i="7"/>
  <c r="N35" i="7"/>
  <c r="D65" i="7"/>
  <c r="C65" i="7"/>
  <c r="E64" i="7"/>
  <c r="F64" i="7" s="1"/>
  <c r="N36" i="7" l="1"/>
  <c r="P36" i="7"/>
  <c r="O36" i="7"/>
  <c r="C66" i="7"/>
  <c r="D66" i="7"/>
  <c r="F65" i="7"/>
  <c r="E65" i="7"/>
  <c r="O37" i="7" l="1"/>
  <c r="P37" i="7"/>
  <c r="N37" i="7"/>
  <c r="C67" i="7"/>
  <c r="D67" i="7"/>
  <c r="E66" i="7"/>
  <c r="F66" i="7" s="1"/>
  <c r="O38" i="7" l="1"/>
  <c r="N38" i="7"/>
  <c r="P38" i="7"/>
  <c r="D68" i="7"/>
  <c r="C68" i="7"/>
  <c r="E67" i="7"/>
  <c r="F67" i="7" s="1"/>
  <c r="O39" i="7" l="1"/>
  <c r="P39" i="7"/>
  <c r="N39" i="7"/>
  <c r="D69" i="7"/>
  <c r="C69" i="7"/>
  <c r="E68" i="7"/>
  <c r="F68" i="7" s="1"/>
  <c r="N40" i="7" l="1"/>
  <c r="P40" i="7"/>
  <c r="O40" i="7"/>
  <c r="C70" i="7"/>
  <c r="D70" i="7"/>
  <c r="E69" i="7"/>
  <c r="F69" i="7" s="1"/>
  <c r="O41" i="7" l="1"/>
  <c r="N41" i="7"/>
  <c r="P41" i="7"/>
  <c r="C71" i="7"/>
  <c r="D71" i="7"/>
  <c r="E70" i="7"/>
  <c r="F70" i="7" s="1"/>
  <c r="N42" i="7" l="1"/>
  <c r="O42" i="7"/>
  <c r="P42" i="7"/>
  <c r="C72" i="7"/>
  <c r="D72" i="7"/>
  <c r="E71" i="7"/>
  <c r="F71" i="7" s="1"/>
  <c r="O43" i="7" l="1"/>
  <c r="N43" i="7"/>
  <c r="P43" i="7"/>
  <c r="E73" i="7"/>
  <c r="C73" i="7"/>
  <c r="D73" i="7"/>
  <c r="E72" i="7"/>
  <c r="F72" i="7" s="1"/>
  <c r="F73" i="7" s="1"/>
  <c r="O44" i="7" l="1"/>
  <c r="N44" i="7"/>
  <c r="P44" i="7"/>
  <c r="D74" i="7"/>
  <c r="C74" i="7"/>
  <c r="N45" i="7" l="1"/>
  <c r="P45" i="7"/>
  <c r="O45" i="7"/>
  <c r="C75" i="7"/>
  <c r="E75" i="7"/>
  <c r="D75" i="7"/>
  <c r="E74" i="7"/>
  <c r="F74" i="7" s="1"/>
  <c r="O46" i="7" l="1"/>
  <c r="N46" i="7"/>
  <c r="P46" i="7"/>
  <c r="D76" i="7"/>
  <c r="C76" i="7"/>
  <c r="F75" i="7"/>
  <c r="N47" i="7" l="1"/>
  <c r="P47" i="7"/>
  <c r="O47" i="7"/>
  <c r="D77" i="7"/>
  <c r="C77" i="7"/>
  <c r="F76" i="7"/>
  <c r="E76" i="7"/>
  <c r="N48" i="7" l="1"/>
  <c r="P48" i="7"/>
  <c r="O48" i="7"/>
  <c r="C78" i="7"/>
  <c r="D78" i="7"/>
  <c r="F77" i="7"/>
  <c r="E77" i="7"/>
  <c r="N49" i="7" l="1"/>
  <c r="O49" i="7"/>
  <c r="P49" i="7"/>
  <c r="D79" i="7"/>
  <c r="C79" i="7"/>
  <c r="E79" i="7"/>
  <c r="E78" i="7"/>
  <c r="F78" i="7" s="1"/>
  <c r="N50" i="7" l="1"/>
  <c r="O50" i="7"/>
  <c r="P50" i="7"/>
  <c r="F79" i="7"/>
  <c r="C80" i="7"/>
  <c r="D80" i="7"/>
  <c r="E80" i="7"/>
  <c r="E81" i="7" s="1"/>
  <c r="N51" i="7" l="1"/>
  <c r="P51" i="7"/>
  <c r="O51" i="7"/>
  <c r="F80" i="7"/>
  <c r="P52" i="7" l="1"/>
  <c r="N52" i="7"/>
  <c r="O52" i="7"/>
  <c r="O53" i="7" l="1"/>
  <c r="P53" i="7"/>
  <c r="N53" i="7"/>
  <c r="N54" i="7" l="1"/>
  <c r="O54" i="7"/>
  <c r="P54" i="7"/>
  <c r="N55" i="7" l="1"/>
  <c r="P55" i="7"/>
  <c r="O55" i="7"/>
  <c r="N56" i="7" l="1"/>
  <c r="P56" i="7"/>
  <c r="O56" i="7"/>
  <c r="N57" i="7" l="1"/>
  <c r="P57" i="7"/>
  <c r="O57" i="7"/>
  <c r="O58" i="7" l="1"/>
  <c r="P58" i="7"/>
  <c r="N58" i="7"/>
  <c r="P59" i="7" l="1"/>
  <c r="N59" i="7"/>
  <c r="O59" i="7"/>
  <c r="O60" i="7" l="1"/>
  <c r="N60" i="7"/>
  <c r="P60" i="7"/>
  <c r="N61" i="7" l="1"/>
  <c r="P61" i="7"/>
  <c r="O61" i="7"/>
  <c r="N62" i="7" l="1"/>
  <c r="P62" i="7"/>
  <c r="O62" i="7"/>
  <c r="P63" i="7" l="1"/>
  <c r="N63" i="7"/>
  <c r="O63" i="7"/>
  <c r="N64" i="7" l="1"/>
  <c r="O64" i="7"/>
  <c r="P64" i="7"/>
  <c r="N65" i="7" l="1"/>
  <c r="P65" i="7"/>
  <c r="O65" i="7"/>
  <c r="N66" i="7" l="1"/>
  <c r="P66" i="7"/>
  <c r="O66" i="7"/>
  <c r="P67" i="7" l="1"/>
  <c r="O67" i="7"/>
  <c r="N67" i="7"/>
  <c r="O68" i="7" l="1"/>
  <c r="P68" i="7"/>
  <c r="N68" i="7"/>
  <c r="P69" i="7" l="1"/>
  <c r="N69" i="7"/>
  <c r="O69" i="7"/>
  <c r="O70" i="7" l="1"/>
  <c r="N70" i="7"/>
  <c r="P70" i="7"/>
  <c r="P71" i="7" l="1"/>
  <c r="N71" i="7"/>
  <c r="O71" i="7"/>
  <c r="N72" i="7" l="1"/>
  <c r="P72" i="7"/>
  <c r="O72" i="7"/>
  <c r="N73" i="7" l="1"/>
  <c r="P73" i="7"/>
  <c r="O73" i="7"/>
  <c r="O74" i="7" l="1"/>
  <c r="N74" i="7"/>
  <c r="P74" i="7"/>
  <c r="P75" i="7" l="1"/>
  <c r="O75" i="7"/>
  <c r="N75" i="7"/>
  <c r="O76" i="7" l="1"/>
  <c r="N76" i="7"/>
  <c r="P76" i="7"/>
  <c r="O77" i="7" l="1"/>
  <c r="N77" i="7"/>
  <c r="P77" i="7"/>
  <c r="P78" i="7" l="1"/>
  <c r="N78" i="7"/>
  <c r="O78" i="7"/>
  <c r="N79" i="7" l="1"/>
  <c r="P79" i="7"/>
  <c r="O79" i="7"/>
  <c r="N80" i="7" l="1"/>
  <c r="P80" i="7"/>
  <c r="O80" i="7"/>
  <c r="P81" i="7" l="1"/>
  <c r="O81" i="7"/>
  <c r="N81" i="7"/>
  <c r="N82" i="7" l="1"/>
  <c r="O82" i="7"/>
  <c r="P82" i="7"/>
  <c r="N83" i="7" l="1"/>
  <c r="O83" i="7"/>
  <c r="P83" i="7"/>
  <c r="N84" i="7" l="1"/>
  <c r="P84" i="7"/>
  <c r="O84" i="7"/>
  <c r="O85" i="7" l="1"/>
  <c r="P85" i="7"/>
  <c r="N85" i="7"/>
  <c r="P86" i="7" l="1"/>
  <c r="N86" i="7"/>
  <c r="O86" i="7"/>
  <c r="O87" i="7" l="1"/>
  <c r="P87" i="7"/>
  <c r="N87" i="7"/>
  <c r="N88" i="7" l="1"/>
  <c r="P88" i="7"/>
  <c r="O88" i="7"/>
  <c r="P89" i="7" l="1"/>
  <c r="O89" i="7"/>
  <c r="N89" i="7"/>
  <c r="N90" i="7" l="1"/>
  <c r="P90" i="7"/>
  <c r="O90" i="7"/>
  <c r="P91" i="7" l="1"/>
  <c r="O91" i="7"/>
  <c r="N91" i="7"/>
  <c r="O92" i="7" l="1"/>
  <c r="N92" i="7"/>
  <c r="P92" i="7"/>
  <c r="O93" i="7" l="1"/>
  <c r="P93" i="7"/>
  <c r="N93" i="7"/>
  <c r="N94" i="7" l="1"/>
  <c r="P94" i="7"/>
  <c r="O94" i="7"/>
  <c r="O95" i="7" l="1"/>
  <c r="P95" i="7"/>
  <c r="N95" i="7"/>
  <c r="N96" i="7" l="1"/>
  <c r="O96" i="7"/>
  <c r="P96" i="7"/>
  <c r="O97" i="7" l="1"/>
  <c r="N97" i="7"/>
  <c r="P97" i="7"/>
  <c r="N98" i="7" l="1"/>
  <c r="O98" i="7"/>
  <c r="P98" i="7"/>
  <c r="O99" i="7" l="1"/>
  <c r="P99" i="7"/>
  <c r="N99" i="7"/>
  <c r="N100" i="7" l="1"/>
  <c r="P100" i="7"/>
  <c r="O100" i="7"/>
  <c r="P101" i="7" l="1"/>
  <c r="O101" i="7"/>
  <c r="N101" i="7"/>
  <c r="N102" i="7" l="1"/>
  <c r="P102" i="7"/>
  <c r="O102" i="7"/>
  <c r="O103" i="7" l="1"/>
  <c r="N103" i="7"/>
  <c r="P103" i="7"/>
  <c r="N104" i="7" l="1"/>
  <c r="P104" i="7"/>
  <c r="O104" i="7"/>
  <c r="P105" i="7" l="1"/>
  <c r="O105" i="7"/>
  <c r="N105" i="7"/>
  <c r="N106" i="7" l="1"/>
  <c r="O106" i="7"/>
  <c r="P106" i="7"/>
  <c r="O107" i="7" l="1"/>
  <c r="P107" i="7"/>
  <c r="N107" i="7"/>
  <c r="N108" i="7" l="1"/>
  <c r="O108" i="7"/>
  <c r="P108" i="7"/>
  <c r="P109" i="7" l="1"/>
  <c r="N109" i="7"/>
  <c r="O109" i="7"/>
  <c r="N110" i="7" l="1"/>
  <c r="P110" i="7"/>
  <c r="O110" i="7"/>
  <c r="O111" i="7" l="1"/>
  <c r="P111" i="7"/>
  <c r="N111" i="7"/>
  <c r="N112" i="7" l="1"/>
  <c r="O112" i="7"/>
  <c r="P112" i="7"/>
  <c r="O113" i="7" l="1"/>
  <c r="P113" i="7"/>
  <c r="N113" i="7"/>
  <c r="O114" i="7" l="1"/>
  <c r="N114" i="7"/>
  <c r="P114" i="7"/>
  <c r="P115" i="7" l="1"/>
  <c r="O115" i="7"/>
  <c r="N115" i="7"/>
  <c r="N116" i="7" l="1"/>
  <c r="P116" i="7"/>
  <c r="O116" i="7"/>
  <c r="O117" i="7" l="1"/>
  <c r="P117" i="7"/>
  <c r="N117" i="7"/>
  <c r="N118" i="7" l="1"/>
  <c r="O118" i="7"/>
  <c r="P118" i="7"/>
  <c r="O119" i="7" l="1"/>
  <c r="N119" i="7"/>
  <c r="P119" i="7"/>
  <c r="N120" i="7" l="1"/>
  <c r="P120" i="7"/>
  <c r="O120" i="7"/>
  <c r="O121" i="7" l="1"/>
  <c r="N121" i="7"/>
  <c r="P121" i="7"/>
  <c r="N122" i="7" l="1"/>
  <c r="P122" i="7"/>
  <c r="O122" i="7"/>
  <c r="P123" i="7" l="1"/>
  <c r="N123" i="7"/>
  <c r="O123" i="7"/>
  <c r="N124" i="7" l="1"/>
  <c r="P124" i="7"/>
  <c r="O124" i="7"/>
  <c r="O125" i="7" l="1"/>
  <c r="N125" i="7"/>
  <c r="P125" i="7"/>
  <c r="O126" i="7" l="1"/>
  <c r="N126" i="7"/>
  <c r="P126" i="7"/>
  <c r="O127" i="7" l="1"/>
  <c r="P127" i="7"/>
  <c r="N127" i="7"/>
  <c r="N128" i="7" l="1"/>
  <c r="O128" i="7"/>
  <c r="P128" i="7"/>
  <c r="O129" i="7" l="1"/>
  <c r="P129" i="7"/>
  <c r="N129" i="7"/>
  <c r="N130" i="7" l="1"/>
  <c r="O130" i="7"/>
  <c r="P130" i="7"/>
  <c r="N131" i="7" l="1"/>
  <c r="P131" i="7"/>
  <c r="O131" i="7"/>
  <c r="O132" i="7" l="1"/>
  <c r="P132" i="7"/>
  <c r="N132" i="7"/>
  <c r="P133" i="7" l="1"/>
  <c r="O133" i="7"/>
  <c r="N133" i="7"/>
  <c r="N134" i="7" l="1"/>
  <c r="O134" i="7"/>
  <c r="P134" i="7"/>
  <c r="P135" i="7" l="1"/>
  <c r="N135" i="7"/>
  <c r="O135" i="7"/>
  <c r="N136" i="7" l="1"/>
  <c r="P136" i="7"/>
  <c r="O136" i="7"/>
  <c r="O137" i="7" l="1"/>
  <c r="N137" i="7"/>
  <c r="P137" i="7"/>
  <c r="N138" i="7" l="1"/>
  <c r="O138" i="7"/>
  <c r="P138" i="7"/>
  <c r="O139" i="7" l="1"/>
  <c r="P139" i="7"/>
  <c r="N139" i="7"/>
  <c r="N140" i="7" l="1"/>
  <c r="P140" i="7"/>
  <c r="O140" i="7"/>
  <c r="P141" i="7" l="1"/>
  <c r="O141" i="7"/>
  <c r="N141" i="7"/>
  <c r="N142" i="7" l="1"/>
  <c r="P142" i="7"/>
  <c r="O142" i="7"/>
  <c r="N143" i="7" l="1"/>
  <c r="P143" i="7"/>
  <c r="O143" i="7"/>
  <c r="O144" i="7" l="1"/>
  <c r="N144" i="7"/>
  <c r="P144" i="7"/>
  <c r="O145" i="7" l="1"/>
  <c r="P145" i="7"/>
  <c r="N145" i="7"/>
  <c r="N146" i="7" l="1"/>
  <c r="O146" i="7"/>
  <c r="P146" i="7"/>
  <c r="N147" i="7" l="1"/>
  <c r="P147" i="7"/>
  <c r="O147" i="7"/>
  <c r="N148" i="7" l="1"/>
  <c r="O148" i="7"/>
  <c r="P148" i="7"/>
  <c r="P149" i="7" l="1"/>
  <c r="O149" i="7"/>
  <c r="N149" i="7"/>
  <c r="N150" i="7" l="1"/>
  <c r="P150" i="7"/>
  <c r="O150" i="7"/>
  <c r="P151" i="7" l="1"/>
  <c r="O151" i="7"/>
  <c r="N151" i="7"/>
  <c r="N152" i="7" l="1"/>
  <c r="P152" i="7"/>
  <c r="O152" i="7"/>
  <c r="P153" i="7" l="1"/>
  <c r="N153" i="7"/>
  <c r="O153" i="7"/>
  <c r="N154" i="7" l="1"/>
  <c r="O154" i="7"/>
  <c r="P154" i="7"/>
  <c r="P155" i="7" l="1"/>
  <c r="O155" i="7"/>
  <c r="N155" i="7"/>
  <c r="P156" i="7" l="1"/>
  <c r="N156" i="7"/>
  <c r="O156" i="7"/>
  <c r="P157" i="7" l="1"/>
  <c r="O157" i="7"/>
  <c r="N157" i="7"/>
  <c r="N158" i="7" l="1"/>
  <c r="O158" i="7"/>
  <c r="P158" i="7"/>
  <c r="O159" i="7" l="1"/>
  <c r="P159" i="7"/>
  <c r="N159" i="7"/>
  <c r="P160" i="7" l="1"/>
  <c r="N160" i="7"/>
  <c r="O160" i="7"/>
  <c r="N161" i="7" l="1"/>
  <c r="P161" i="7"/>
  <c r="O161" i="7"/>
  <c r="N162" i="7" l="1"/>
  <c r="P162" i="7"/>
  <c r="O162" i="7"/>
  <c r="P163" i="7" l="1"/>
  <c r="N163" i="7"/>
  <c r="O163" i="7"/>
  <c r="N164" i="7" l="1"/>
  <c r="O164" i="7"/>
  <c r="P164" i="7"/>
  <c r="P165" i="7" l="1"/>
  <c r="O165" i="7"/>
  <c r="N165" i="7"/>
  <c r="N166" i="7" l="1"/>
  <c r="P166" i="7"/>
  <c r="O166" i="7"/>
  <c r="P167" i="7" l="1"/>
  <c r="N167" i="7"/>
  <c r="O167" i="7"/>
  <c r="N168" i="7" l="1"/>
  <c r="O168" i="7"/>
  <c r="P168" i="7"/>
  <c r="P169" i="7" l="1"/>
  <c r="O169" i="7"/>
  <c r="N169" i="7"/>
  <c r="N170" i="7" l="1"/>
  <c r="O170" i="7"/>
  <c r="P170" i="7"/>
  <c r="O171" i="7" l="1"/>
  <c r="N171" i="7"/>
  <c r="P171" i="7"/>
  <c r="N172" i="7" l="1"/>
  <c r="P172" i="7"/>
  <c r="O172" i="7"/>
  <c r="P173" i="7" l="1"/>
  <c r="N173" i="7"/>
  <c r="O173" i="7"/>
  <c r="N174" i="7" l="1"/>
  <c r="P174" i="7"/>
  <c r="O174" i="7"/>
  <c r="P175" i="7" l="1"/>
  <c r="N175" i="7"/>
  <c r="O175" i="7"/>
  <c r="N176" i="7" l="1"/>
  <c r="P176" i="7"/>
  <c r="O176" i="7"/>
  <c r="O177" i="7" l="1"/>
  <c r="N177" i="7"/>
  <c r="P177" i="7"/>
  <c r="N178" i="7" l="1"/>
  <c r="O178" i="7"/>
  <c r="P178" i="7"/>
  <c r="N179" i="7" l="1"/>
  <c r="P179" i="7"/>
  <c r="O179" i="7"/>
  <c r="N180" i="7" l="1"/>
  <c r="P180" i="7"/>
  <c r="O180" i="7"/>
  <c r="O181" i="7" l="1"/>
  <c r="P181" i="7"/>
  <c r="N181" i="7"/>
  <c r="N182" i="7" l="1"/>
  <c r="O182" i="7"/>
  <c r="P182" i="7"/>
  <c r="P183" i="7" l="1"/>
  <c r="O183" i="7"/>
  <c r="N183" i="7"/>
  <c r="N184" i="7" l="1"/>
  <c r="P184" i="7"/>
  <c r="O184" i="7"/>
  <c r="N185" i="7" l="1"/>
  <c r="P185" i="7"/>
  <c r="O185" i="7"/>
  <c r="N186" i="7" l="1"/>
  <c r="P186" i="7"/>
  <c r="O186" i="7"/>
  <c r="P187" i="7" l="1"/>
  <c r="O187" i="7"/>
  <c r="N187" i="7"/>
  <c r="N188" i="7" l="1"/>
  <c r="P188" i="7"/>
  <c r="O188" i="7"/>
  <c r="P189" i="7" l="1"/>
  <c r="O189" i="7"/>
  <c r="N189" i="7"/>
  <c r="N190" i="7" l="1"/>
  <c r="P190" i="7"/>
  <c r="O190" i="7"/>
  <c r="P191" i="7" l="1"/>
  <c r="O191" i="7"/>
  <c r="N191" i="7"/>
  <c r="N192" i="7" l="1"/>
  <c r="P192" i="7"/>
  <c r="O192" i="7"/>
  <c r="O193" i="7" l="1"/>
  <c r="P193" i="7"/>
  <c r="N193" i="7"/>
  <c r="N194" i="7" l="1"/>
  <c r="O194" i="7"/>
  <c r="P194" i="7"/>
  <c r="P195" i="7" l="1"/>
  <c r="O195" i="7"/>
  <c r="N195" i="7"/>
  <c r="N196" i="7" l="1"/>
  <c r="O196" i="7"/>
  <c r="P196" i="7"/>
  <c r="P197" i="7" l="1"/>
  <c r="O197" i="7"/>
  <c r="N197" i="7"/>
  <c r="N198" i="7" l="1"/>
  <c r="P198" i="7"/>
  <c r="O198" i="7"/>
  <c r="O199" i="7" l="1"/>
  <c r="N199" i="7"/>
  <c r="P199" i="7"/>
  <c r="N200" i="7" l="1"/>
  <c r="O200" i="7"/>
  <c r="P200" i="7"/>
  <c r="P201" i="7" l="1"/>
  <c r="O201" i="7"/>
  <c r="N201" i="7"/>
  <c r="N202" i="7" l="1"/>
  <c r="P202" i="7"/>
  <c r="O202" i="7"/>
  <c r="P203" i="7" l="1"/>
  <c r="N203" i="7"/>
  <c r="O203" i="7"/>
  <c r="N204" i="7" l="1"/>
  <c r="P204" i="7"/>
  <c r="O204" i="7"/>
  <c r="P205" i="7" l="1"/>
  <c r="N205" i="7"/>
  <c r="O205" i="7"/>
  <c r="N206" i="7" l="1"/>
  <c r="O206" i="7"/>
  <c r="P206" i="7"/>
  <c r="O207" i="7" l="1"/>
  <c r="P207" i="7"/>
  <c r="N207" i="7"/>
  <c r="P208" i="7" l="1"/>
  <c r="N208" i="7"/>
  <c r="O208" i="7"/>
  <c r="P209" i="7" l="1"/>
  <c r="O209" i="7"/>
  <c r="N209" i="7"/>
  <c r="N210" i="7" l="1"/>
  <c r="O210" i="7"/>
  <c r="P210" i="7"/>
  <c r="O211" i="7" l="1"/>
  <c r="P211" i="7"/>
  <c r="N211" i="7"/>
  <c r="N212" i="7" l="1"/>
  <c r="P212" i="7"/>
  <c r="O212" i="7"/>
  <c r="N213" i="7" l="1"/>
  <c r="O213" i="7"/>
  <c r="P213" i="7"/>
  <c r="O214" i="7" l="1"/>
  <c r="N214" i="7"/>
  <c r="P214" i="7"/>
  <c r="P215" i="7" l="1"/>
  <c r="N215" i="7"/>
  <c r="O215" i="7"/>
  <c r="N216" i="7" l="1"/>
  <c r="P216" i="7"/>
  <c r="O216" i="7"/>
  <c r="O217" i="7" l="1"/>
  <c r="N217" i="7"/>
  <c r="P217" i="7"/>
  <c r="N218" i="7" l="1"/>
  <c r="O218" i="7"/>
  <c r="P218" i="7"/>
  <c r="P219" i="7" l="1"/>
  <c r="O219" i="7"/>
  <c r="N219" i="7"/>
  <c r="N220" i="7" l="1"/>
  <c r="P220" i="7"/>
  <c r="O220" i="7"/>
  <c r="P221" i="7" l="1"/>
  <c r="O221" i="7"/>
  <c r="N221" i="7"/>
  <c r="O222" i="7" l="1"/>
  <c r="P222" i="7"/>
  <c r="N222" i="7"/>
  <c r="P223" i="7" l="1"/>
  <c r="O223" i="7"/>
  <c r="N223" i="7"/>
  <c r="N224" i="7" l="1"/>
  <c r="P224" i="7"/>
  <c r="O224" i="7"/>
  <c r="O225" i="7" l="1"/>
  <c r="P225" i="7"/>
  <c r="N225" i="7"/>
  <c r="O226" i="7" l="1"/>
  <c r="N226" i="7"/>
  <c r="P226" i="7"/>
  <c r="P227" i="7" l="1"/>
  <c r="O227" i="7"/>
  <c r="N227" i="7"/>
  <c r="N228" i="7" l="1"/>
  <c r="O228" i="7"/>
  <c r="P228" i="7"/>
  <c r="O229" i="7" l="1"/>
  <c r="P229" i="7"/>
  <c r="N229" i="7"/>
  <c r="O230" i="7" l="1"/>
  <c r="N230" i="7"/>
  <c r="P230" i="7"/>
  <c r="P231" i="7" l="1"/>
  <c r="O231" i="7"/>
  <c r="N231" i="7"/>
  <c r="O232" i="7" l="1"/>
  <c r="P232" i="7"/>
  <c r="N232" i="7"/>
  <c r="O233" i="7" l="1"/>
  <c r="P233" i="7"/>
  <c r="N233" i="7"/>
  <c r="O234" i="7" l="1"/>
  <c r="N234" i="7"/>
  <c r="P234" i="7"/>
  <c r="O235" i="7" l="1"/>
  <c r="N235" i="7"/>
  <c r="P235" i="7"/>
  <c r="N236" i="7" l="1"/>
  <c r="O236" i="7"/>
  <c r="P236" i="7"/>
  <c r="O237" i="7" l="1"/>
  <c r="N237" i="7"/>
  <c r="P237" i="7"/>
  <c r="O238" i="7" l="1"/>
  <c r="N238" i="7"/>
  <c r="P238" i="7"/>
  <c r="P239" i="7" l="1"/>
  <c r="N239" i="7"/>
  <c r="O239" i="7"/>
  <c r="P240" i="7" l="1"/>
  <c r="N240" i="7"/>
  <c r="O240" i="7"/>
  <c r="O241" i="7" l="1"/>
  <c r="P241" i="7"/>
  <c r="N241" i="7"/>
  <c r="N242" i="7" l="1"/>
  <c r="O242" i="7"/>
  <c r="P242" i="7"/>
  <c r="O243" i="7" l="1"/>
  <c r="P243" i="7"/>
  <c r="N243" i="7"/>
  <c r="O244" i="7" l="1"/>
  <c r="N244" i="7"/>
  <c r="P244" i="7"/>
  <c r="P245" i="7" l="1"/>
  <c r="O245" i="7"/>
  <c r="N245" i="7"/>
  <c r="N246" i="7" l="1"/>
  <c r="P246" i="7"/>
  <c r="O246" i="7"/>
  <c r="O247" i="7" l="1"/>
  <c r="P247" i="7"/>
  <c r="N247" i="7"/>
  <c r="P248" i="7" l="1"/>
  <c r="N248" i="7"/>
  <c r="O248" i="7"/>
  <c r="O249" i="7" l="1"/>
  <c r="N249" i="7"/>
  <c r="P249" i="7"/>
  <c r="O250" i="7" l="1"/>
  <c r="N250" i="7"/>
  <c r="P250" i="7"/>
  <c r="P251" i="7" l="1"/>
  <c r="N251" i="7"/>
  <c r="O251" i="7"/>
  <c r="N252" i="7" l="1"/>
  <c r="P252" i="7"/>
  <c r="O252" i="7"/>
  <c r="O253" i="7" l="1"/>
  <c r="N253" i="7"/>
  <c r="P253" i="7"/>
  <c r="N254" i="7" l="1"/>
  <c r="O254" i="7"/>
  <c r="P254" i="7"/>
  <c r="P255" i="7" l="1"/>
  <c r="O255" i="7"/>
  <c r="N255" i="7"/>
  <c r="N256" i="7" l="1"/>
  <c r="P256" i="7"/>
  <c r="O256" i="7"/>
  <c r="P257" i="7" l="1"/>
  <c r="O257" i="7"/>
  <c r="N257" i="7"/>
  <c r="N258" i="7" l="1"/>
  <c r="P258" i="7"/>
  <c r="O258" i="7"/>
  <c r="P259" i="7" l="1"/>
  <c r="O259" i="7"/>
  <c r="N259" i="7"/>
  <c r="N260" i="7" l="1"/>
  <c r="O260" i="7"/>
  <c r="P260" i="7"/>
  <c r="O261" i="7" l="1"/>
  <c r="P261" i="7"/>
  <c r="N261" i="7"/>
  <c r="N262" i="7" l="1"/>
  <c r="P262" i="7"/>
  <c r="O262" i="7"/>
  <c r="P263" i="7" l="1"/>
  <c r="O263" i="7"/>
  <c r="N263" i="7"/>
  <c r="O264" i="7" l="1"/>
  <c r="N264" i="7"/>
  <c r="P264" i="7"/>
  <c r="O265" i="7" l="1"/>
  <c r="N265" i="7"/>
  <c r="P265" i="7"/>
  <c r="N266" i="7" l="1"/>
  <c r="O266" i="7"/>
  <c r="P266" i="7"/>
  <c r="O267" i="7" l="1"/>
  <c r="N267" i="7"/>
  <c r="P267" i="7"/>
  <c r="N268" i="7" l="1"/>
  <c r="P268" i="7"/>
  <c r="O268" i="7"/>
  <c r="O269" i="7" l="1"/>
  <c r="P269" i="7"/>
  <c r="N269" i="7"/>
  <c r="N270" i="7" l="1"/>
  <c r="P270" i="7"/>
  <c r="O270" i="7"/>
  <c r="O271" i="7" l="1"/>
  <c r="N271" i="7"/>
  <c r="P271" i="7"/>
  <c r="N272" i="7" l="1"/>
  <c r="O272" i="7"/>
  <c r="P272" i="7"/>
  <c r="P273" i="7" l="1"/>
  <c r="O273" i="7"/>
  <c r="N273" i="7"/>
  <c r="N274" i="7" l="1"/>
  <c r="P274" i="7"/>
  <c r="O274" i="7"/>
  <c r="P275" i="7" l="1"/>
  <c r="O275" i="7"/>
  <c r="N275" i="7"/>
  <c r="P276" i="7" l="1"/>
  <c r="N276" i="7"/>
  <c r="O276" i="7"/>
  <c r="P277" i="7" l="1"/>
  <c r="O277" i="7"/>
  <c r="N277" i="7"/>
  <c r="N278" i="7" l="1"/>
  <c r="O278" i="7"/>
  <c r="P278" i="7"/>
  <c r="N279" i="7" l="1"/>
  <c r="O279" i="7"/>
  <c r="P279" i="7"/>
  <c r="N280" i="7" l="1"/>
  <c r="P280" i="7"/>
  <c r="O280" i="7"/>
  <c r="P281" i="7" l="1"/>
  <c r="N281" i="7"/>
  <c r="O281" i="7"/>
  <c r="N282" i="7" l="1"/>
  <c r="P282" i="7"/>
  <c r="O282" i="7"/>
  <c r="O283" i="7" l="1"/>
  <c r="N283" i="7"/>
  <c r="P283" i="7"/>
  <c r="N284" i="7" l="1"/>
  <c r="P284" i="7"/>
  <c r="O284" i="7"/>
  <c r="P285" i="7" l="1"/>
  <c r="N285" i="7"/>
  <c r="O285" i="7"/>
  <c r="O286" i="7" l="1"/>
  <c r="N286" i="7"/>
  <c r="P286" i="7"/>
  <c r="P287" i="7" l="1"/>
  <c r="O287" i="7"/>
  <c r="N287" i="7"/>
  <c r="N288" i="7" l="1"/>
  <c r="P288" i="7"/>
  <c r="O288" i="7"/>
  <c r="O289" i="7" l="1"/>
  <c r="P289" i="7"/>
  <c r="N289" i="7"/>
  <c r="N290" i="7" l="1"/>
  <c r="O290" i="7"/>
  <c r="P290" i="7"/>
  <c r="O291" i="7" l="1"/>
  <c r="P291" i="7"/>
  <c r="N291" i="7"/>
  <c r="N292" i="7" l="1"/>
  <c r="P292" i="7"/>
  <c r="O292" i="7"/>
  <c r="P293" i="7" l="1"/>
  <c r="N293" i="7"/>
  <c r="O293" i="7"/>
  <c r="N294" i="7" l="1"/>
  <c r="O294" i="7"/>
  <c r="P294" i="7"/>
  <c r="N295" i="7" l="1"/>
  <c r="P295" i="7"/>
  <c r="O295" i="7"/>
  <c r="O296" i="7" l="1"/>
  <c r="P296" i="7"/>
  <c r="N296" i="7"/>
  <c r="P297" i="7" l="1"/>
  <c r="O297" i="7"/>
  <c r="N297" i="7"/>
  <c r="P298" i="7" l="1"/>
  <c r="O298" i="7"/>
  <c r="N298" i="7"/>
  <c r="P299" i="7" l="1"/>
  <c r="N299" i="7"/>
  <c r="O299" i="7"/>
  <c r="O300" i="7" l="1"/>
  <c r="N300" i="7"/>
  <c r="P300" i="7"/>
  <c r="P301" i="7" l="1"/>
  <c r="N301" i="7"/>
  <c r="O301" i="7"/>
  <c r="N302" i="7" l="1"/>
  <c r="O302" i="7"/>
  <c r="P302" i="7"/>
  <c r="N303" i="7" l="1"/>
  <c r="P303" i="7"/>
  <c r="O303" i="7"/>
  <c r="N304" i="7" l="1"/>
  <c r="O304" i="7"/>
  <c r="P304" i="7"/>
  <c r="P305" i="7" l="1"/>
  <c r="N305" i="7"/>
  <c r="O305" i="7"/>
  <c r="O306" i="7" l="1"/>
  <c r="P306" i="7"/>
  <c r="N306" i="7"/>
  <c r="N307" i="7" l="1"/>
  <c r="O307" i="7"/>
  <c r="P307" i="7"/>
  <c r="O308" i="7" l="1"/>
  <c r="N308" i="7"/>
  <c r="P308" i="7"/>
  <c r="N309" i="7" l="1"/>
  <c r="P309" i="7"/>
  <c r="O309" i="7"/>
  <c r="O310" i="7" l="1"/>
  <c r="P310" i="7"/>
  <c r="N310" i="7"/>
  <c r="N311" i="7" l="1"/>
  <c r="O311" i="7"/>
  <c r="P311" i="7"/>
  <c r="O312" i="7" l="1"/>
  <c r="P312" i="7"/>
  <c r="N312" i="7"/>
  <c r="N313" i="7" l="1"/>
  <c r="P313" i="7"/>
  <c r="O313" i="7"/>
  <c r="N314" i="7" l="1"/>
  <c r="P314" i="7"/>
  <c r="O314" i="7"/>
  <c r="N315" i="7" l="1"/>
  <c r="P315" i="7"/>
  <c r="O315" i="7"/>
  <c r="N316" i="7" l="1"/>
  <c r="O316" i="7"/>
  <c r="P316" i="7"/>
  <c r="N317" i="7" l="1"/>
  <c r="P317" i="7"/>
  <c r="O317" i="7"/>
  <c r="N318" i="7" l="1"/>
  <c r="P318" i="7"/>
  <c r="O318" i="7"/>
  <c r="N319" i="7" l="1"/>
  <c r="O319" i="7"/>
  <c r="P319" i="7"/>
  <c r="N320" i="7" l="1"/>
  <c r="P320" i="7"/>
  <c r="O320" i="7"/>
  <c r="N321" i="7" l="1"/>
  <c r="O321" i="7"/>
  <c r="P321" i="7"/>
  <c r="O322" i="7" l="1"/>
  <c r="P322" i="7"/>
  <c r="N322" i="7"/>
  <c r="N323" i="7" l="1"/>
  <c r="P323" i="7"/>
  <c r="O323" i="7"/>
  <c r="O324" i="7" l="1"/>
  <c r="P324" i="7"/>
  <c r="N324" i="7"/>
  <c r="P325" i="7" l="1"/>
  <c r="N325" i="7"/>
  <c r="O325" i="7"/>
  <c r="N326" i="7" l="1"/>
  <c r="P326" i="7"/>
  <c r="O326" i="7"/>
  <c r="N327" i="7" l="1"/>
  <c r="O327" i="7"/>
  <c r="P327" i="7"/>
  <c r="N328" i="7" l="1"/>
  <c r="O328" i="7"/>
  <c r="P328" i="7"/>
  <c r="N329" i="7" l="1"/>
  <c r="P329" i="7"/>
  <c r="O329" i="7"/>
  <c r="O330" i="7" l="1"/>
  <c r="N330" i="7"/>
  <c r="P330" i="7"/>
  <c r="N331" i="7" l="1"/>
  <c r="P331" i="7"/>
  <c r="O331" i="7"/>
  <c r="N332" i="7" l="1"/>
  <c r="P332" i="7"/>
  <c r="O332" i="7"/>
  <c r="N333" i="7" l="1"/>
  <c r="O333" i="7"/>
  <c r="P333" i="7"/>
  <c r="O334" i="7" l="1"/>
  <c r="P334" i="7"/>
  <c r="N334" i="7"/>
  <c r="N335" i="7" l="1"/>
  <c r="P335" i="7"/>
  <c r="O335" i="7"/>
  <c r="O336" i="7" l="1"/>
  <c r="P336" i="7"/>
  <c r="N336" i="7"/>
  <c r="P337" i="7" l="1"/>
  <c r="N337" i="7"/>
  <c r="O337" i="7"/>
  <c r="N338" i="7" l="1"/>
  <c r="P338" i="7"/>
  <c r="O338" i="7"/>
  <c r="N339" i="7" l="1"/>
  <c r="P339" i="7"/>
  <c r="O339" i="7"/>
  <c r="O340" i="7" l="1"/>
  <c r="N340" i="7"/>
  <c r="P340" i="7"/>
  <c r="N341" i="7" l="1"/>
  <c r="P341" i="7"/>
  <c r="O341" i="7"/>
  <c r="O342" i="7" l="1"/>
  <c r="N342" i="7"/>
  <c r="P342" i="7"/>
  <c r="N343" i="7" l="1"/>
  <c r="O343" i="7"/>
  <c r="P343" i="7"/>
  <c r="N344" i="7" l="1"/>
  <c r="O344" i="7"/>
  <c r="P344" i="7"/>
  <c r="N345" i="7" l="1"/>
  <c r="O345" i="7"/>
  <c r="P345" i="7"/>
  <c r="P346" i="7" l="1"/>
  <c r="O346" i="7"/>
  <c r="N346" i="7"/>
  <c r="N347" i="7" l="1"/>
  <c r="O347" i="7"/>
  <c r="P347" i="7"/>
  <c r="O348" i="7" l="1"/>
  <c r="P348" i="7"/>
  <c r="N348" i="7"/>
  <c r="N349" i="7" l="1"/>
  <c r="P349" i="7"/>
  <c r="O349" i="7"/>
  <c r="N350" i="7" l="1"/>
  <c r="P350" i="7"/>
  <c r="O350" i="7"/>
  <c r="O351" i="7" l="1"/>
  <c r="P351" i="7"/>
  <c r="N351" i="7"/>
  <c r="N352" i="7" l="1"/>
  <c r="P352" i="7"/>
  <c r="O352" i="7"/>
  <c r="N353" i="7" l="1"/>
  <c r="O353" i="7"/>
  <c r="P353" i="7"/>
  <c r="N354" i="7" l="1"/>
  <c r="P354" i="7"/>
  <c r="O354" i="7"/>
  <c r="N355" i="7" l="1"/>
  <c r="O355" i="7"/>
  <c r="P355" i="7"/>
  <c r="N356" i="7" l="1"/>
  <c r="O356" i="7"/>
  <c r="P356" i="7"/>
  <c r="N357" i="7" l="1"/>
  <c r="P357" i="7"/>
  <c r="O357" i="7"/>
  <c r="O358" i="7" l="1"/>
  <c r="P358" i="7"/>
  <c r="N358" i="7"/>
  <c r="N359" i="7" l="1"/>
  <c r="P359" i="7"/>
  <c r="O359" i="7"/>
  <c r="O360" i="7" l="1"/>
  <c r="P360" i="7"/>
  <c r="N360" i="7"/>
  <c r="N361" i="7" l="1"/>
  <c r="O361" i="7"/>
  <c r="P361" i="7"/>
  <c r="N362" i="7" l="1"/>
  <c r="O362" i="7"/>
  <c r="P362" i="7"/>
  <c r="N363" i="7" l="1"/>
  <c r="P363" i="7"/>
  <c r="O363" i="7"/>
  <c r="N364" i="7" l="1"/>
  <c r="P364" i="7"/>
  <c r="O364" i="7"/>
  <c r="N365" i="7" l="1"/>
  <c r="O365" i="7"/>
  <c r="P365" i="7"/>
  <c r="P366" i="7" l="1"/>
  <c r="N366" i="7"/>
  <c r="O366" i="7"/>
  <c r="N367" i="7" l="1"/>
  <c r="O367" i="7"/>
  <c r="P367" i="7"/>
  <c r="N368" i="7" l="1"/>
  <c r="O368" i="7"/>
  <c r="P368" i="7"/>
  <c r="N369" i="7" l="1"/>
  <c r="O369" i="7"/>
  <c r="P369" i="7"/>
  <c r="P370" i="7" l="1"/>
  <c r="O370" i="7"/>
  <c r="N370" i="7"/>
  <c r="N371" i="7" l="1"/>
  <c r="O371" i="7"/>
  <c r="P371" i="7"/>
  <c r="P372" i="7" l="1"/>
  <c r="O372" i="7"/>
  <c r="N372" i="7"/>
  <c r="N373" i="7" l="1"/>
  <c r="O373" i="7"/>
  <c r="P373" i="7"/>
  <c r="N374" i="7" l="1"/>
  <c r="O374" i="7"/>
  <c r="P374" i="7"/>
  <c r="P375" i="7" l="1"/>
  <c r="N375" i="7"/>
  <c r="O375" i="7"/>
  <c r="P376" i="7" l="1"/>
  <c r="N376" i="7"/>
  <c r="O376" i="7"/>
  <c r="N377" i="7" l="1"/>
  <c r="O377" i="7"/>
  <c r="P377" i="7"/>
  <c r="P378" i="7" l="1"/>
  <c r="O378" i="7"/>
  <c r="N378" i="7"/>
  <c r="N379" i="7" l="1"/>
  <c r="O379" i="7"/>
  <c r="P379" i="7"/>
  <c r="O380" i="7" l="1"/>
  <c r="P380" i="7"/>
  <c r="N380" i="7"/>
  <c r="N381" i="7" l="1"/>
  <c r="P381" i="7"/>
  <c r="O381" i="7"/>
  <c r="P382" i="7" l="1"/>
  <c r="N382" i="7"/>
  <c r="O382" i="7"/>
  <c r="N383" i="7" l="1"/>
  <c r="O383" i="7"/>
  <c r="P383" i="7"/>
  <c r="N384" i="7" l="1"/>
  <c r="O384" i="7"/>
  <c r="P384" i="7"/>
  <c r="N385" i="7" l="1"/>
  <c r="P385" i="7"/>
  <c r="O385" i="7"/>
  <c r="P386" i="7" l="1"/>
  <c r="O386" i="7"/>
  <c r="N386" i="7"/>
  <c r="N387" i="7" l="1"/>
  <c r="O387" i="7"/>
  <c r="P387" i="7"/>
  <c r="O388" i="7" l="1"/>
  <c r="P388" i="7"/>
  <c r="N388" i="7"/>
  <c r="N389" i="7" l="1"/>
  <c r="O389" i="7"/>
  <c r="P389" i="7"/>
  <c r="O390" i="7" l="1"/>
  <c r="N390" i="7"/>
  <c r="P390" i="7"/>
  <c r="P391" i="7" l="1"/>
  <c r="N391" i="7"/>
  <c r="O391" i="7"/>
  <c r="P392" i="7" l="1"/>
  <c r="N392" i="7"/>
  <c r="O392" i="7"/>
  <c r="N393" i="7" l="1"/>
  <c r="O393" i="7"/>
  <c r="P393" i="7"/>
  <c r="N394" i="7" l="1"/>
  <c r="O394" i="7"/>
  <c r="P394" i="7"/>
  <c r="N395" i="7" l="1"/>
  <c r="O395" i="7"/>
  <c r="P395" i="7"/>
  <c r="N396" i="7" l="1"/>
  <c r="O396" i="7"/>
  <c r="P396" i="7"/>
  <c r="N397" i="7" l="1"/>
  <c r="P397" i="7"/>
  <c r="O397" i="7"/>
  <c r="P398" i="7" l="1"/>
  <c r="N398" i="7"/>
  <c r="O398" i="7"/>
  <c r="N399" i="7" l="1"/>
  <c r="P399" i="7"/>
  <c r="O399" i="7"/>
  <c r="N400" i="7" l="1"/>
  <c r="O400" i="7"/>
  <c r="P400" i="7"/>
  <c r="N401" i="7" l="1"/>
  <c r="O401" i="7"/>
  <c r="P401" i="7"/>
  <c r="P402" i="7" l="1"/>
  <c r="N402" i="7"/>
  <c r="O402" i="7"/>
  <c r="N403" i="7" l="1"/>
  <c r="P403" i="7"/>
  <c r="O403" i="7"/>
  <c r="P404" i="7" l="1"/>
  <c r="N404" i="7"/>
  <c r="O404" i="7"/>
  <c r="N405" i="7" l="1"/>
  <c r="O405" i="7"/>
  <c r="P405" i="7"/>
  <c r="P406" i="7" l="1"/>
  <c r="O406" i="7"/>
  <c r="N406" i="7"/>
  <c r="N407" i="7" l="1"/>
  <c r="O407" i="7"/>
  <c r="P407" i="7"/>
  <c r="O408" i="7" l="1"/>
  <c r="P408" i="7"/>
  <c r="N408" i="7"/>
  <c r="N409" i="7" l="1"/>
  <c r="O409" i="7"/>
  <c r="P409" i="7"/>
  <c r="N410" i="7" l="1"/>
  <c r="P410" i="7"/>
  <c r="O410" i="7"/>
  <c r="N411" i="7" l="1"/>
  <c r="O411" i="7"/>
  <c r="P411" i="7"/>
  <c r="N412" i="7" l="1"/>
  <c r="O412" i="7"/>
  <c r="P412" i="7"/>
  <c r="N413" i="7" l="1"/>
  <c r="O413" i="7"/>
  <c r="P413" i="7"/>
  <c r="O414" i="7" l="1"/>
  <c r="N414" i="7"/>
  <c r="P414" i="7"/>
  <c r="N415" i="7" l="1"/>
  <c r="P415" i="7"/>
  <c r="O415" i="7"/>
  <c r="O416" i="7" l="1"/>
  <c r="P416" i="7"/>
  <c r="N416" i="7"/>
  <c r="P417" i="7" l="1"/>
  <c r="N417" i="7"/>
  <c r="O417" i="7"/>
  <c r="O418" i="7" l="1"/>
  <c r="P418" i="7"/>
  <c r="N418" i="7"/>
  <c r="N419" i="7" l="1"/>
  <c r="O419" i="7"/>
  <c r="P419" i="7"/>
  <c r="O420" i="7" l="1"/>
  <c r="P420" i="7"/>
  <c r="N420" i="7"/>
  <c r="N421" i="7" l="1"/>
  <c r="P421" i="7"/>
  <c r="O421" i="7"/>
  <c r="O422" i="7" l="1"/>
  <c r="P422" i="7"/>
  <c r="N422" i="7"/>
  <c r="P423" i="7" l="1"/>
  <c r="O423" i="7"/>
  <c r="N423" i="7"/>
  <c r="O424" i="7" l="1"/>
  <c r="N424" i="7"/>
  <c r="P424" i="7"/>
  <c r="N425" i="7" l="1"/>
  <c r="P425" i="7"/>
  <c r="O425" i="7"/>
  <c r="O426" i="7" l="1"/>
  <c r="N426" i="7"/>
  <c r="P426" i="7"/>
  <c r="O427" i="7" l="1"/>
  <c r="P427" i="7"/>
  <c r="N427" i="7"/>
  <c r="P428" i="7" l="1"/>
  <c r="O428" i="7"/>
  <c r="N428" i="7"/>
  <c r="P429" i="7" l="1"/>
  <c r="O429" i="7"/>
  <c r="N429" i="7"/>
  <c r="P430" i="7" l="1"/>
  <c r="O430" i="7"/>
  <c r="N430" i="7"/>
  <c r="P431" i="7" l="1"/>
  <c r="N431" i="7"/>
  <c r="O431" i="7"/>
  <c r="O432" i="7" l="1"/>
  <c r="P432" i="7"/>
  <c r="N432" i="7"/>
  <c r="O433" i="7" l="1"/>
  <c r="N433" i="7"/>
  <c r="P433" i="7"/>
  <c r="O434" i="7" l="1"/>
  <c r="P434" i="7"/>
  <c r="N434" i="7"/>
  <c r="N435" i="7" l="1"/>
  <c r="P435" i="7"/>
  <c r="O435" i="7"/>
  <c r="P436" i="7" l="1"/>
  <c r="O436" i="7"/>
  <c r="N436" i="7"/>
  <c r="O437" i="7" l="1"/>
  <c r="N437" i="7"/>
  <c r="P437" i="7"/>
  <c r="O438" i="7" l="1"/>
  <c r="P438" i="7"/>
  <c r="N438" i="7"/>
  <c r="N439" i="7" l="1"/>
  <c r="P439" i="7"/>
  <c r="O439" i="7"/>
  <c r="O440" i="7" l="1"/>
  <c r="P440" i="7"/>
  <c r="N440" i="7"/>
  <c r="P441" i="7" l="1"/>
  <c r="N441" i="7"/>
  <c r="O441" i="7"/>
  <c r="O442" i="7" l="1"/>
  <c r="N442" i="7"/>
  <c r="P442" i="7"/>
  <c r="P443" i="7" l="1"/>
  <c r="O443" i="7"/>
  <c r="N443" i="7"/>
  <c r="O444" i="7" l="1"/>
  <c r="N444" i="7"/>
  <c r="P444" i="7"/>
  <c r="O445" i="7" l="1"/>
  <c r="N445" i="7"/>
  <c r="P445" i="7"/>
  <c r="O446" i="7" l="1"/>
  <c r="N446" i="7"/>
  <c r="P446" i="7"/>
  <c r="N447" i="7" l="1"/>
  <c r="O447" i="7"/>
  <c r="P447" i="7"/>
  <c r="O448" i="7" l="1"/>
  <c r="N448" i="7"/>
  <c r="P448" i="7"/>
  <c r="O449" i="7" l="1"/>
  <c r="N449" i="7"/>
  <c r="P449" i="7"/>
  <c r="P450" i="7" l="1"/>
  <c r="O450" i="7"/>
  <c r="N450" i="7"/>
  <c r="O451" i="7" l="1"/>
  <c r="N451" i="7"/>
  <c r="P451" i="7"/>
  <c r="P452" i="7" l="1"/>
  <c r="O452" i="7"/>
  <c r="N452" i="7"/>
  <c r="N453" i="7" l="1"/>
  <c r="P453" i="7"/>
  <c r="O453" i="7"/>
  <c r="P454" i="7" l="1"/>
  <c r="O454" i="7"/>
  <c r="N454" i="7"/>
  <c r="N455" i="7" l="1"/>
  <c r="P455" i="7"/>
  <c r="O455" i="7"/>
  <c r="O456" i="7" l="1"/>
  <c r="P456" i="7"/>
  <c r="N456" i="7"/>
  <c r="N457" i="7" l="1"/>
  <c r="O457" i="7"/>
  <c r="P457" i="7"/>
  <c r="O458" i="7" l="1"/>
  <c r="N458" i="7"/>
  <c r="P458" i="7"/>
  <c r="N459" i="7" l="1"/>
  <c r="P459" i="7"/>
  <c r="O459" i="7"/>
  <c r="P460" i="7" l="1"/>
  <c r="N460" i="7"/>
  <c r="O460" i="7"/>
  <c r="N461" i="7" l="1"/>
  <c r="P461" i="7"/>
  <c r="O461" i="7"/>
  <c r="P462" i="7" l="1"/>
  <c r="N462" i="7"/>
  <c r="O462" i="7"/>
  <c r="O463" i="7" l="1"/>
  <c r="N463" i="7"/>
  <c r="P463" i="7"/>
  <c r="P464" i="7" l="1"/>
  <c r="N464" i="7"/>
  <c r="O464" i="7"/>
  <c r="N465" i="7" l="1"/>
  <c r="O465" i="7"/>
  <c r="P465" i="7"/>
  <c r="O466" i="7" l="1"/>
  <c r="P466" i="7"/>
  <c r="N466" i="7"/>
  <c r="N467" i="7" l="1"/>
  <c r="O467" i="7"/>
  <c r="P467" i="7"/>
  <c r="P468" i="7" l="1"/>
  <c r="O468" i="7"/>
  <c r="N468" i="7"/>
  <c r="O469" i="7" l="1"/>
  <c r="N469" i="7"/>
  <c r="P469" i="7"/>
  <c r="N470" i="7" l="1"/>
  <c r="P470" i="7"/>
  <c r="O470" i="7"/>
  <c r="N471" i="7" l="1"/>
  <c r="O471" i="7"/>
  <c r="P471" i="7"/>
  <c r="N472" i="7" l="1"/>
  <c r="P472" i="7"/>
  <c r="O472" i="7"/>
  <c r="O473" i="7" l="1"/>
  <c r="N473" i="7"/>
  <c r="P473" i="7"/>
  <c r="O474" i="7" l="1"/>
  <c r="P474" i="7"/>
  <c r="N474" i="7"/>
  <c r="N475" i="7" l="1"/>
  <c r="P475" i="7"/>
  <c r="O475" i="7"/>
  <c r="P476" i="7" l="1"/>
  <c r="N476" i="7"/>
  <c r="O476" i="7"/>
  <c r="N477" i="7" l="1"/>
  <c r="O477" i="7"/>
  <c r="P477" i="7"/>
  <c r="O478" i="7" l="1"/>
  <c r="P478" i="7"/>
  <c r="N478" i="7"/>
  <c r="N479" i="7" l="1"/>
  <c r="O479" i="7"/>
  <c r="P479" i="7"/>
  <c r="O480" i="7" l="1"/>
  <c r="P480" i="7"/>
  <c r="N480" i="7"/>
  <c r="O481" i="7" l="1"/>
  <c r="N481" i="7"/>
  <c r="P481" i="7"/>
  <c r="P482" i="7" l="1"/>
  <c r="N482" i="7"/>
  <c r="O482" i="7"/>
  <c r="N483" i="7" l="1"/>
  <c r="O483" i="7"/>
  <c r="P483" i="7"/>
  <c r="P484" i="7" l="1"/>
  <c r="O484" i="7"/>
  <c r="N484" i="7"/>
  <c r="N485" i="7" l="1"/>
  <c r="P485" i="7"/>
  <c r="O485" i="7"/>
  <c r="P486" i="7" l="1"/>
  <c r="N486" i="7"/>
  <c r="O486" i="7"/>
  <c r="N487" i="7" l="1"/>
  <c r="O487" i="7"/>
  <c r="P487" i="7"/>
  <c r="O488" i="7" l="1"/>
  <c r="N488" i="7"/>
  <c r="P488" i="7"/>
  <c r="O489" i="7" l="1"/>
  <c r="N489" i="7"/>
  <c r="P489" i="7"/>
  <c r="O490" i="7" l="1"/>
  <c r="P490" i="7"/>
  <c r="N490" i="7"/>
  <c r="N491" i="7" l="1"/>
  <c r="P491" i="7"/>
  <c r="O491" i="7"/>
  <c r="O492" i="7" l="1"/>
  <c r="N492" i="7"/>
  <c r="P492" i="7"/>
  <c r="N493" i="7" l="1"/>
  <c r="O493" i="7"/>
  <c r="P493" i="7"/>
  <c r="O494" i="7" l="1"/>
  <c r="P494" i="7"/>
  <c r="N494" i="7"/>
  <c r="N495" i="7" l="1"/>
  <c r="P495" i="7"/>
  <c r="O495" i="7"/>
  <c r="O496" i="7" l="1"/>
  <c r="P496" i="7"/>
  <c r="N496" i="7"/>
  <c r="N497" i="7" l="1"/>
  <c r="P497" i="7"/>
  <c r="O497" i="7"/>
  <c r="P498" i="7" l="1"/>
  <c r="N498" i="7"/>
  <c r="O498" i="7"/>
  <c r="N499" i="7" l="1"/>
  <c r="O499" i="7"/>
  <c r="P499" i="7"/>
  <c r="P500" i="7" l="1"/>
  <c r="O500" i="7"/>
  <c r="N500" i="7"/>
  <c r="N501" i="7" l="1"/>
  <c r="P501" i="7"/>
  <c r="O501" i="7"/>
  <c r="P502" i="7" l="1"/>
  <c r="N502" i="7"/>
  <c r="O502" i="7"/>
  <c r="N503" i="7" l="1"/>
  <c r="O503" i="7"/>
  <c r="P503" i="7"/>
  <c r="P504" i="7" l="1"/>
  <c r="N504" i="7"/>
  <c r="O504" i="7"/>
  <c r="P505" i="7" l="1"/>
  <c r="N505" i="7"/>
  <c r="O505" i="7"/>
  <c r="O506" i="7" l="1"/>
  <c r="P506" i="7"/>
  <c r="N506" i="7"/>
  <c r="N507" i="7" l="1"/>
  <c r="P507" i="7"/>
  <c r="O507" i="7"/>
  <c r="P508" i="7" l="1"/>
  <c r="O508" i="7"/>
  <c r="N508" i="7"/>
  <c r="N509" i="7" l="1"/>
  <c r="P509" i="7"/>
  <c r="O509" i="7"/>
  <c r="N510" i="7" l="1"/>
  <c r="O510" i="7"/>
  <c r="P510" i="7"/>
  <c r="P511" i="7" l="1"/>
  <c r="N511" i="7"/>
  <c r="O511" i="7"/>
  <c r="P512" i="7" l="1"/>
  <c r="O512" i="7"/>
  <c r="N512" i="7"/>
  <c r="N513" i="7" l="1"/>
  <c r="P513" i="7"/>
  <c r="O513" i="7"/>
  <c r="P514" i="7" l="1"/>
  <c r="O514" i="7"/>
  <c r="N514" i="7"/>
  <c r="N515" i="7" l="1"/>
  <c r="P515" i="7"/>
  <c r="O515" i="7"/>
  <c r="O516" i="7" l="1"/>
  <c r="N516" i="7"/>
  <c r="P516" i="7"/>
  <c r="N517" i="7" l="1"/>
  <c r="O517" i="7"/>
  <c r="P517" i="7"/>
  <c r="O518" i="7" l="1"/>
  <c r="P518" i="7"/>
  <c r="N518" i="7"/>
  <c r="P519" i="7" l="1"/>
  <c r="N519" i="7"/>
  <c r="O519" i="7"/>
  <c r="P520" i="7" l="1"/>
  <c r="N520" i="7"/>
  <c r="O520" i="7"/>
  <c r="P521" i="7" l="1"/>
  <c r="O521" i="7"/>
  <c r="N521" i="7"/>
  <c r="O522" i="7" l="1"/>
  <c r="N522" i="7"/>
  <c r="P522" i="7"/>
  <c r="N523" i="7" l="1"/>
  <c r="P523" i="7"/>
  <c r="O523" i="7"/>
  <c r="P524" i="7" l="1"/>
  <c r="O524" i="7"/>
  <c r="N524" i="7"/>
  <c r="O525" i="7" l="1"/>
  <c r="N525" i="7"/>
  <c r="P525" i="7"/>
  <c r="O526" i="7" l="1"/>
  <c r="N526" i="7"/>
  <c r="P526" i="7"/>
  <c r="O527" i="7" l="1"/>
  <c r="N527" i="7"/>
  <c r="P527" i="7"/>
  <c r="O528" i="7" l="1"/>
  <c r="P528" i="7"/>
  <c r="N528" i="7"/>
  <c r="N529" i="7" l="1"/>
  <c r="P529" i="7"/>
  <c r="O529" i="7"/>
  <c r="P530" i="7" l="1"/>
  <c r="O530" i="7"/>
  <c r="N530" i="7"/>
  <c r="O531" i="7" l="1"/>
  <c r="N531" i="7"/>
  <c r="P531" i="7"/>
  <c r="P532" i="7" l="1"/>
  <c r="N532" i="7"/>
  <c r="O532" i="7"/>
  <c r="N533" i="7" l="1"/>
  <c r="O533" i="7"/>
  <c r="P533" i="7"/>
  <c r="N534" i="7" l="1"/>
  <c r="P534" i="7"/>
  <c r="O534" i="7"/>
  <c r="N535" i="7" l="1"/>
  <c r="P535" i="7"/>
  <c r="O535" i="7"/>
  <c r="O536" i="7" l="1"/>
  <c r="N536" i="7"/>
  <c r="P536" i="7"/>
  <c r="N537" i="7" l="1"/>
  <c r="P537" i="7"/>
  <c r="O537" i="7"/>
  <c r="P538" i="7" l="1"/>
  <c r="N538" i="7"/>
  <c r="O538" i="7"/>
  <c r="N539" i="7" l="1"/>
  <c r="O539" i="7"/>
  <c r="P539" i="7"/>
  <c r="O540" i="7" l="1"/>
  <c r="P540" i="7"/>
  <c r="N540" i="7"/>
  <c r="N541" i="7" l="1"/>
  <c r="P541" i="7"/>
  <c r="O541" i="7"/>
  <c r="P542" i="7" l="1"/>
  <c r="O542" i="7"/>
  <c r="N542" i="7"/>
  <c r="N543" i="7" l="1"/>
  <c r="P543" i="7"/>
  <c r="O543" i="7"/>
  <c r="P544" i="7" l="1"/>
  <c r="O544" i="7"/>
  <c r="N544" i="7"/>
  <c r="N545" i="7" l="1"/>
  <c r="P545" i="7"/>
  <c r="O545" i="7"/>
  <c r="O546" i="7" l="1"/>
  <c r="N546" i="7"/>
  <c r="P546" i="7"/>
  <c r="N547" i="7" l="1"/>
  <c r="O547" i="7"/>
  <c r="P547" i="7"/>
  <c r="O548" i="7" l="1"/>
  <c r="N548" i="7"/>
  <c r="P548" i="7"/>
  <c r="N549" i="7" l="1"/>
  <c r="P549" i="7"/>
  <c r="O549" i="7"/>
  <c r="P550" i="7" l="1"/>
  <c r="O550" i="7"/>
  <c r="N550" i="7"/>
  <c r="N551" i="7" l="1"/>
  <c r="P551" i="7"/>
  <c r="O551" i="7"/>
  <c r="P552" i="7" l="1"/>
  <c r="N552" i="7"/>
  <c r="O552" i="7"/>
  <c r="N553" i="7" l="1"/>
  <c r="O553" i="7"/>
  <c r="P553" i="7"/>
  <c r="P554" i="7" l="1"/>
  <c r="O554" i="7"/>
  <c r="N554" i="7"/>
  <c r="N555" i="7" l="1"/>
  <c r="O555" i="7"/>
  <c r="P555" i="7"/>
  <c r="P556" i="7" l="1"/>
  <c r="O556" i="7"/>
  <c r="N556" i="7"/>
  <c r="N557" i="7" l="1"/>
  <c r="P557" i="7"/>
  <c r="O557" i="7"/>
  <c r="P558" i="7" l="1"/>
  <c r="N558" i="7"/>
  <c r="O558" i="7"/>
  <c r="N559" i="7" l="1"/>
  <c r="O559" i="7"/>
  <c r="P559" i="7"/>
  <c r="N560" i="7" l="1"/>
  <c r="P560" i="7"/>
  <c r="O560" i="7"/>
  <c r="N561" i="7" l="1"/>
  <c r="P561" i="7"/>
  <c r="O561" i="7"/>
  <c r="P562" i="7" l="1"/>
  <c r="N562" i="7"/>
  <c r="O562" i="7"/>
  <c r="N563" i="7" l="1"/>
  <c r="O563" i="7"/>
  <c r="P563" i="7"/>
  <c r="P564" i="7" l="1"/>
  <c r="N564" i="7"/>
  <c r="O564" i="7"/>
  <c r="N565" i="7" l="1"/>
  <c r="P565" i="7"/>
  <c r="O565" i="7"/>
  <c r="O566" i="7" l="1"/>
  <c r="P566" i="7"/>
  <c r="N566" i="7"/>
  <c r="N567" i="7" l="1"/>
  <c r="O567" i="7"/>
  <c r="P567" i="7"/>
  <c r="P568" i="7" l="1"/>
  <c r="O568" i="7"/>
  <c r="N568" i="7"/>
  <c r="N569" i="7" l="1"/>
  <c r="O569" i="7"/>
  <c r="P569" i="7"/>
  <c r="N570" i="7" l="1"/>
  <c r="O570" i="7"/>
  <c r="P570" i="7"/>
  <c r="N571" i="7" l="1"/>
  <c r="O571" i="7"/>
  <c r="P571" i="7"/>
  <c r="N572" i="7" l="1"/>
  <c r="P572" i="7"/>
  <c r="O572" i="7"/>
  <c r="N573" i="7" l="1"/>
  <c r="O573" i="7"/>
  <c r="P573" i="7"/>
  <c r="P574" i="7" l="1"/>
  <c r="O574" i="7"/>
  <c r="N574" i="7"/>
  <c r="N575" i="7" l="1"/>
  <c r="P575" i="7"/>
  <c r="O575" i="7"/>
  <c r="O576" i="7" l="1"/>
  <c r="N576" i="7"/>
  <c r="P576" i="7"/>
  <c r="N577" i="7" l="1"/>
  <c r="O577" i="7"/>
  <c r="P577" i="7"/>
  <c r="P578" i="7" l="1"/>
  <c r="O578" i="7"/>
  <c r="N578" i="7"/>
  <c r="N579" i="7" l="1"/>
  <c r="P579" i="7"/>
  <c r="O579" i="7"/>
  <c r="P580" i="7" l="1"/>
  <c r="O580" i="7"/>
  <c r="N580" i="7"/>
  <c r="N581" i="7" l="1"/>
  <c r="P581" i="7"/>
  <c r="O581" i="7"/>
  <c r="P582" i="7" l="1"/>
  <c r="N582" i="7"/>
  <c r="O582" i="7"/>
  <c r="N583" i="7" l="1"/>
  <c r="O583" i="7"/>
  <c r="P583" i="7"/>
  <c r="O584" i="7" l="1"/>
  <c r="P584" i="7"/>
  <c r="N584" i="7"/>
  <c r="N585" i="7" l="1"/>
  <c r="P585" i="7"/>
  <c r="O585" i="7"/>
  <c r="P586" i="7" l="1"/>
  <c r="N586" i="7"/>
  <c r="O586" i="7"/>
  <c r="N587" i="7" l="1"/>
  <c r="O587" i="7"/>
  <c r="P587" i="7"/>
  <c r="O588" i="7" l="1"/>
  <c r="N588" i="7"/>
  <c r="P588" i="7"/>
  <c r="N589" i="7" l="1"/>
  <c r="O589" i="7"/>
  <c r="P589" i="7"/>
  <c r="N590" i="7" l="1"/>
  <c r="P590" i="7"/>
  <c r="O590" i="7"/>
  <c r="O591" i="7" l="1"/>
  <c r="N591" i="7"/>
  <c r="P591" i="7"/>
  <c r="P592" i="7" l="1"/>
  <c r="O592" i="7"/>
  <c r="N592" i="7"/>
  <c r="N593" i="7" l="1"/>
  <c r="P593" i="7"/>
  <c r="O593" i="7"/>
  <c r="O594" i="7" l="1"/>
  <c r="P594" i="7"/>
  <c r="N594" i="7"/>
  <c r="N595" i="7" l="1"/>
  <c r="P595" i="7"/>
  <c r="O595" i="7"/>
  <c r="P596" i="7" l="1"/>
  <c r="O596" i="7"/>
  <c r="N596" i="7"/>
  <c r="N597" i="7" l="1"/>
  <c r="P597" i="7"/>
  <c r="O597" i="7"/>
  <c r="O598" i="7" l="1"/>
  <c r="P598" i="7"/>
  <c r="N598" i="7"/>
  <c r="N599" i="7" l="1"/>
  <c r="P599" i="7"/>
  <c r="O599" i="7"/>
  <c r="O600" i="7" l="1"/>
  <c r="P600" i="7"/>
  <c r="N600" i="7"/>
  <c r="N601" i="7" l="1"/>
  <c r="O601" i="7"/>
  <c r="P601" i="7"/>
  <c r="P602" i="7" l="1"/>
  <c r="O602" i="7"/>
  <c r="N602" i="7"/>
  <c r="O603" i="7" l="1"/>
  <c r="N603" i="7"/>
  <c r="P603" i="7"/>
  <c r="O604" i="7" l="1"/>
  <c r="N604" i="7"/>
  <c r="P604" i="7"/>
  <c r="N605" i="7" l="1"/>
  <c r="O605" i="7"/>
  <c r="P605" i="7"/>
  <c r="O606" i="7" l="1"/>
  <c r="P606" i="7"/>
  <c r="N606" i="7"/>
  <c r="P607" i="7" l="1"/>
  <c r="O607" i="7"/>
  <c r="N607" i="7"/>
  <c r="P608" i="7" l="1"/>
  <c r="O608" i="7"/>
  <c r="N608" i="7"/>
  <c r="N609" i="7" l="1"/>
  <c r="P609" i="7"/>
  <c r="O609" i="7"/>
  <c r="N610" i="7" l="1"/>
  <c r="P610" i="7"/>
  <c r="O610" i="7"/>
  <c r="N611" i="7" l="1"/>
  <c r="O611" i="7"/>
  <c r="P611" i="7"/>
  <c r="O612" i="7" l="1"/>
  <c r="P612" i="7"/>
  <c r="N612" i="7"/>
  <c r="P613" i="7" l="1"/>
  <c r="N613" i="7"/>
  <c r="O613" i="7"/>
  <c r="P614" i="7" l="1"/>
  <c r="N614" i="7"/>
  <c r="O614" i="7"/>
  <c r="N615" i="7" l="1"/>
  <c r="O615" i="7"/>
  <c r="P615" i="7"/>
  <c r="P616" i="7" l="1"/>
  <c r="N616" i="7"/>
  <c r="O616" i="7"/>
  <c r="N617" i="7" l="1"/>
  <c r="O617" i="7"/>
  <c r="P617" i="7"/>
  <c r="O618" i="7" l="1"/>
  <c r="P618" i="7"/>
  <c r="N618" i="7"/>
  <c r="P619" i="7" l="1"/>
  <c r="N619" i="7"/>
  <c r="O619" i="7"/>
  <c r="O620" i="7" l="1"/>
  <c r="P620" i="7"/>
  <c r="N620" i="7"/>
  <c r="N621" i="7" l="1"/>
  <c r="O621" i="7"/>
  <c r="P621" i="7"/>
  <c r="O622" i="7" l="1"/>
  <c r="P622" i="7"/>
  <c r="N622" i="7"/>
  <c r="P623" i="7" l="1"/>
  <c r="N623" i="7"/>
  <c r="O623" i="7"/>
  <c r="N624" i="7" l="1"/>
  <c r="P624" i="7"/>
  <c r="O624" i="7"/>
  <c r="N625" i="7" l="1"/>
  <c r="P625" i="7"/>
  <c r="O625" i="7"/>
  <c r="P626" i="7" l="1"/>
  <c r="O626" i="7"/>
  <c r="N626" i="7"/>
  <c r="N627" i="7" l="1"/>
  <c r="O627" i="7"/>
  <c r="P627" i="7"/>
  <c r="P628" i="7" l="1"/>
  <c r="O628" i="7"/>
  <c r="N628" i="7"/>
  <c r="N629" i="7" l="1"/>
  <c r="O629" i="7"/>
  <c r="P629" i="7"/>
  <c r="P630" i="7" l="1"/>
  <c r="N630" i="7"/>
  <c r="O630" i="7"/>
  <c r="O631" i="7" l="1"/>
  <c r="N631" i="7"/>
  <c r="P631" i="7"/>
  <c r="P632" i="7" l="1"/>
  <c r="O632" i="7"/>
  <c r="N632" i="7"/>
  <c r="N633" i="7" l="1"/>
  <c r="P633" i="7"/>
  <c r="O633" i="7"/>
  <c r="P634" i="7" l="1"/>
  <c r="N634" i="7"/>
  <c r="O634" i="7"/>
  <c r="N635" i="7" l="1"/>
  <c r="O635" i="7"/>
  <c r="P635" i="7"/>
  <c r="P636" i="7" l="1"/>
  <c r="N636" i="7"/>
  <c r="O636" i="7"/>
  <c r="N637" i="7" l="1"/>
  <c r="O637" i="7"/>
  <c r="P637" i="7"/>
  <c r="N638" i="7" l="1"/>
  <c r="O638" i="7"/>
  <c r="P638" i="7"/>
  <c r="N639" i="7" l="1"/>
  <c r="P639" i="7"/>
  <c r="O639" i="7"/>
  <c r="P640" i="7" l="1"/>
  <c r="O640" i="7"/>
  <c r="N640" i="7"/>
  <c r="O641" i="7" l="1"/>
  <c r="N641" i="7"/>
  <c r="P641" i="7"/>
  <c r="O642" i="7" l="1"/>
  <c r="P642" i="7"/>
  <c r="N642" i="7"/>
  <c r="N643" i="7" l="1"/>
  <c r="O643" i="7"/>
  <c r="P643" i="7"/>
  <c r="O644" i="7" l="1"/>
  <c r="P644" i="7"/>
  <c r="N644" i="7"/>
  <c r="N645" i="7" l="1"/>
  <c r="P645" i="7"/>
  <c r="O645" i="7"/>
  <c r="O646" i="7" l="1"/>
  <c r="P646" i="7"/>
  <c r="N646" i="7"/>
  <c r="N647" i="7" l="1"/>
  <c r="O647" i="7"/>
  <c r="P647" i="7"/>
  <c r="O648" i="7" l="1"/>
  <c r="N648" i="7"/>
  <c r="P648" i="7"/>
  <c r="N649" i="7" l="1"/>
  <c r="O649" i="7"/>
  <c r="P649" i="7"/>
  <c r="O650" i="7" l="1"/>
  <c r="P650" i="7"/>
  <c r="N650" i="7"/>
  <c r="N651" i="7" l="1"/>
  <c r="P651" i="7"/>
  <c r="O651" i="7"/>
  <c r="P652" i="7" l="1"/>
  <c r="N652" i="7"/>
  <c r="O652" i="7"/>
  <c r="N653" i="7" l="1"/>
  <c r="P653" i="7"/>
  <c r="O653" i="7"/>
  <c r="P654" i="7" l="1"/>
  <c r="O654" i="7"/>
  <c r="N654" i="7"/>
  <c r="N655" i="7" l="1"/>
  <c r="O655" i="7"/>
  <c r="P655" i="7"/>
  <c r="P656" i="7" l="1"/>
  <c r="O656" i="7"/>
  <c r="N656" i="7"/>
  <c r="N657" i="7" l="1"/>
  <c r="P657" i="7"/>
  <c r="O657" i="7"/>
  <c r="P658" i="7" l="1"/>
  <c r="N658" i="7"/>
  <c r="O658" i="7"/>
  <c r="N659" i="7" l="1"/>
  <c r="O659" i="7"/>
  <c r="P659" i="7"/>
  <c r="N660" i="7" l="1"/>
  <c r="P660" i="7"/>
  <c r="O660" i="7"/>
  <c r="O661" i="7" l="1"/>
  <c r="P661" i="7"/>
  <c r="N661" i="7"/>
  <c r="O662" i="7" l="1"/>
  <c r="P662" i="7"/>
  <c r="N662" i="7"/>
  <c r="P663" i="7" l="1"/>
  <c r="N663" i="7"/>
  <c r="O663" i="7"/>
  <c r="P664" i="7" l="1"/>
  <c r="O664" i="7"/>
  <c r="N664" i="7"/>
  <c r="N665" i="7" l="1"/>
  <c r="O665" i="7"/>
  <c r="P665" i="7"/>
  <c r="N666" i="7" l="1"/>
  <c r="O666" i="7"/>
  <c r="P666" i="7"/>
  <c r="O667" i="7" l="1"/>
  <c r="P667" i="7"/>
  <c r="N667" i="7"/>
  <c r="P668" i="7" l="1"/>
  <c r="O668" i="7"/>
  <c r="N668" i="7"/>
  <c r="N669" i="7" l="1"/>
  <c r="P669" i="7"/>
  <c r="O669" i="7"/>
  <c r="P670" i="7" l="1"/>
  <c r="O670" i="7"/>
  <c r="N670" i="7"/>
  <c r="N671" i="7" l="1"/>
  <c r="O671" i="7"/>
  <c r="P671" i="7"/>
  <c r="O672" i="7" l="1"/>
  <c r="P672" i="7"/>
  <c r="N672" i="7"/>
  <c r="N673" i="7" l="1"/>
  <c r="O673" i="7"/>
  <c r="P673" i="7"/>
  <c r="P674" i="7" l="1"/>
  <c r="O674" i="7"/>
  <c r="N674" i="7"/>
  <c r="P675" i="7" l="1"/>
  <c r="O675" i="7"/>
  <c r="N675" i="7"/>
  <c r="O676" i="7" l="1"/>
  <c r="P676" i="7"/>
  <c r="N676" i="7"/>
  <c r="N677" i="7" l="1"/>
  <c r="O677" i="7"/>
  <c r="P677" i="7"/>
  <c r="O678" i="7" l="1"/>
  <c r="N678" i="7"/>
  <c r="P678" i="7"/>
  <c r="P679" i="7" l="1"/>
  <c r="N679" i="7"/>
  <c r="O679" i="7"/>
  <c r="P680" i="7" l="1"/>
  <c r="N680" i="7"/>
  <c r="O680" i="7"/>
  <c r="P681" i="7" l="1"/>
  <c r="O681" i="7"/>
  <c r="N681" i="7"/>
  <c r="P682" i="7" l="1"/>
  <c r="O682" i="7"/>
  <c r="N682" i="7"/>
  <c r="P683" i="7" l="1"/>
  <c r="N683" i="7"/>
  <c r="O683" i="7"/>
  <c r="O684" i="7" l="1"/>
  <c r="P684" i="7"/>
  <c r="N684" i="7"/>
  <c r="N685" i="7" l="1"/>
  <c r="O685" i="7"/>
  <c r="P685" i="7"/>
  <c r="P686" i="7" l="1"/>
  <c r="O686" i="7"/>
  <c r="N686" i="7"/>
  <c r="P687" i="7" l="1"/>
  <c r="O687" i="7"/>
  <c r="N687" i="7"/>
  <c r="N688" i="7" l="1"/>
  <c r="P688" i="7"/>
  <c r="O688" i="7"/>
  <c r="P689" i="7" l="1"/>
  <c r="N689" i="7"/>
  <c r="O689" i="7"/>
  <c r="P690" i="7" l="1"/>
  <c r="N690" i="7"/>
  <c r="O690" i="7"/>
  <c r="P691" i="7" l="1"/>
  <c r="N691" i="7"/>
  <c r="O691" i="7"/>
  <c r="O692" i="7" l="1"/>
  <c r="N692" i="7"/>
  <c r="P692" i="7"/>
  <c r="P693" i="7" l="1"/>
  <c r="N693" i="7"/>
  <c r="O693" i="7"/>
  <c r="P694" i="7" l="1"/>
  <c r="N694" i="7"/>
  <c r="O694" i="7"/>
  <c r="O695" i="7" l="1"/>
  <c r="N695" i="7"/>
  <c r="P695" i="7"/>
  <c r="P696" i="7" l="1"/>
  <c r="N696" i="7"/>
  <c r="O696" i="7"/>
  <c r="P697" i="7" l="1"/>
  <c r="N697" i="7"/>
  <c r="O697" i="7"/>
  <c r="P698" i="7" l="1"/>
  <c r="O698" i="7"/>
  <c r="N698" i="7"/>
  <c r="P699" i="7" l="1"/>
  <c r="N699" i="7"/>
  <c r="O699" i="7"/>
  <c r="P700" i="7" l="1"/>
  <c r="O700" i="7"/>
  <c r="N700" i="7"/>
  <c r="O701" i="7" l="1"/>
  <c r="N701" i="7"/>
  <c r="P701" i="7"/>
  <c r="N702" i="7" l="1"/>
  <c r="P702" i="7"/>
  <c r="O702" i="7"/>
  <c r="N703" i="7" l="1"/>
  <c r="P703" i="7"/>
  <c r="O703" i="7"/>
  <c r="P704" i="7" l="1"/>
  <c r="O704" i="7"/>
  <c r="N704" i="7"/>
  <c r="N705" i="7" l="1"/>
  <c r="P705" i="7"/>
  <c r="O705" i="7"/>
  <c r="P706" i="7" l="1"/>
  <c r="N706" i="7"/>
  <c r="O706" i="7"/>
  <c r="N707" i="7" l="1"/>
  <c r="P707" i="7"/>
  <c r="O707" i="7"/>
  <c r="P708" i="7" l="1"/>
  <c r="N708" i="7"/>
  <c r="O708" i="7"/>
  <c r="N709" i="7" l="1"/>
  <c r="O709" i="7"/>
  <c r="P709" i="7"/>
  <c r="P710" i="7" l="1"/>
  <c r="O710" i="7"/>
  <c r="N710" i="7"/>
  <c r="P711" i="7" l="1"/>
  <c r="N711" i="7"/>
  <c r="O711" i="7"/>
  <c r="P712" i="7" l="1"/>
  <c r="O712" i="7"/>
  <c r="N712" i="7"/>
  <c r="N713" i="7" l="1"/>
  <c r="O713" i="7"/>
  <c r="P713" i="7"/>
  <c r="N714" i="7" l="1"/>
  <c r="O714" i="7"/>
  <c r="P714" i="7"/>
  <c r="N715" i="7" l="1"/>
  <c r="P715" i="7"/>
  <c r="O715" i="7"/>
  <c r="N716" i="7" l="1"/>
  <c r="P716" i="7"/>
  <c r="O716" i="7"/>
  <c r="N717" i="7" l="1"/>
  <c r="P717" i="7"/>
  <c r="O717" i="7"/>
  <c r="P718" i="7" l="1"/>
  <c r="N718" i="7"/>
  <c r="O718" i="7"/>
  <c r="N719" i="7" l="1"/>
  <c r="P719" i="7"/>
  <c r="O719" i="7"/>
  <c r="P720" i="7" l="1"/>
  <c r="O720" i="7"/>
  <c r="N720" i="7"/>
  <c r="N721" i="7" l="1"/>
  <c r="P721" i="7"/>
  <c r="O721" i="7"/>
  <c r="P722" i="7" l="1"/>
  <c r="O722" i="7"/>
  <c r="N722" i="7"/>
  <c r="N723" i="7" l="1"/>
  <c r="O723" i="7"/>
  <c r="P723" i="7"/>
  <c r="O724" i="7" l="1"/>
  <c r="P724" i="7"/>
  <c r="N724" i="7"/>
  <c r="N725" i="7" l="1"/>
  <c r="P725" i="7"/>
  <c r="O725" i="7"/>
  <c r="N726" i="7" l="1"/>
  <c r="O726" i="7"/>
  <c r="P726" i="7"/>
  <c r="N727" i="7" l="1"/>
  <c r="P727" i="7"/>
  <c r="O727" i="7"/>
  <c r="P728" i="7" l="1"/>
  <c r="O728" i="7"/>
  <c r="N728" i="7"/>
  <c r="O729" i="7" l="1"/>
  <c r="N729" i="7"/>
  <c r="P729" i="7"/>
  <c r="P730" i="7" l="1"/>
  <c r="N730" i="7"/>
  <c r="O730" i="7"/>
  <c r="N731" i="7" l="1"/>
  <c r="O731" i="7"/>
  <c r="P731" i="7"/>
  <c r="O732" i="7" l="1"/>
  <c r="P732" i="7"/>
  <c r="N732" i="7"/>
  <c r="N733" i="7" l="1"/>
  <c r="O733" i="7"/>
  <c r="P733" i="7"/>
  <c r="P734" i="7" l="1"/>
  <c r="O734" i="7"/>
  <c r="N734" i="7"/>
  <c r="N735" i="7" l="1"/>
  <c r="P735" i="7"/>
  <c r="O735" i="7"/>
  <c r="O736" i="7" l="1"/>
  <c r="N736" i="7"/>
  <c r="P736" i="7"/>
  <c r="N737" i="7" l="1"/>
  <c r="P737" i="7"/>
  <c r="O737" i="7"/>
  <c r="N738" i="7" l="1"/>
  <c r="P738" i="7"/>
  <c r="O738" i="7"/>
  <c r="N739" i="7" l="1"/>
  <c r="O739" i="7"/>
  <c r="P739" i="7"/>
  <c r="O740" i="7" l="1"/>
  <c r="P740" i="7"/>
  <c r="N740" i="7"/>
  <c r="N741" i="7" l="1"/>
  <c r="O741" i="7"/>
  <c r="P741" i="7"/>
  <c r="O742" i="7" l="1"/>
  <c r="N742" i="7"/>
  <c r="P742" i="7"/>
  <c r="N743" i="7" l="1"/>
  <c r="P743" i="7"/>
  <c r="O743" i="7"/>
  <c r="O744" i="7" l="1"/>
  <c r="P744" i="7"/>
  <c r="N744" i="7"/>
  <c r="N745" i="7" l="1"/>
  <c r="O745" i="7"/>
  <c r="P745" i="7"/>
  <c r="P746" i="7" l="1"/>
  <c r="O746" i="7"/>
  <c r="N746" i="7"/>
  <c r="N747" i="7" l="1"/>
  <c r="P747" i="7"/>
  <c r="O747" i="7"/>
  <c r="P748" i="7" l="1"/>
  <c r="O748" i="7"/>
  <c r="N748" i="7"/>
  <c r="N749" i="7" l="1"/>
  <c r="O749" i="7"/>
  <c r="P749" i="7"/>
  <c r="P750" i="7" l="1"/>
  <c r="O750" i="7"/>
  <c r="N750" i="7"/>
  <c r="N751" i="7" l="1"/>
  <c r="O751" i="7"/>
  <c r="P751" i="7"/>
  <c r="P752" i="7" l="1"/>
  <c r="N752" i="7"/>
  <c r="O752" i="7"/>
  <c r="N753" i="7" l="1"/>
  <c r="O753" i="7"/>
  <c r="P753" i="7"/>
  <c r="O754" i="7" l="1"/>
  <c r="N754" i="7"/>
  <c r="P754" i="7"/>
  <c r="N755" i="7" l="1"/>
  <c r="P755" i="7"/>
  <c r="O755" i="7"/>
  <c r="O756" i="7" l="1"/>
  <c r="N756" i="7"/>
  <c r="P756" i="7"/>
  <c r="N757" i="7" l="1"/>
  <c r="O757" i="7"/>
  <c r="P757" i="7"/>
  <c r="P758" i="7" l="1"/>
  <c r="N758" i="7"/>
  <c r="O758" i="7"/>
  <c r="N759" i="7" l="1"/>
  <c r="P759" i="7"/>
  <c r="O759" i="7"/>
  <c r="N760" i="7" l="1"/>
  <c r="P760" i="7"/>
  <c r="O760" i="7"/>
  <c r="N761" i="7" l="1"/>
  <c r="O761" i="7"/>
  <c r="P761" i="7"/>
  <c r="P762" i="7" l="1"/>
  <c r="O762" i="7"/>
  <c r="N762" i="7"/>
  <c r="N763" i="7" l="1"/>
  <c r="P763" i="7"/>
  <c r="O763" i="7"/>
  <c r="P764" i="7" l="1"/>
  <c r="O764" i="7"/>
  <c r="N764" i="7"/>
  <c r="N765" i="7" l="1"/>
  <c r="P765" i="7"/>
  <c r="O765" i="7"/>
  <c r="N766" i="7" l="1"/>
  <c r="P766" i="7"/>
  <c r="O766" i="7"/>
  <c r="N767" i="7" l="1"/>
  <c r="O767" i="7"/>
  <c r="P767" i="7"/>
  <c r="O768" i="7" l="1"/>
  <c r="P768" i="7"/>
  <c r="N768" i="7"/>
  <c r="P769" i="7" l="1"/>
  <c r="N769" i="7"/>
  <c r="O769" i="7"/>
  <c r="P770" i="7" l="1"/>
  <c r="O770" i="7"/>
  <c r="N770" i="7"/>
  <c r="O771" i="7" l="1"/>
  <c r="N771" i="7"/>
  <c r="P771" i="7"/>
  <c r="P772" i="7" l="1"/>
  <c r="N772" i="7"/>
  <c r="O772" i="7"/>
  <c r="N773" i="7" l="1"/>
  <c r="O773" i="7"/>
  <c r="P773" i="7"/>
  <c r="O774" i="7" l="1"/>
  <c r="P774" i="7"/>
  <c r="N774" i="7"/>
  <c r="N775" i="7" l="1"/>
  <c r="P775" i="7"/>
  <c r="O775" i="7"/>
  <c r="O776" i="7" l="1"/>
  <c r="P776" i="7"/>
  <c r="N776" i="7"/>
  <c r="N777" i="7" l="1"/>
  <c r="O777" i="7"/>
  <c r="P777" i="7"/>
  <c r="O778" i="7" l="1"/>
  <c r="N778" i="7"/>
  <c r="P778" i="7"/>
  <c r="N779" i="7" l="1"/>
  <c r="O779" i="7"/>
  <c r="P779" i="7"/>
  <c r="N780" i="7" l="1"/>
  <c r="O780" i="7"/>
  <c r="P780" i="7"/>
  <c r="N781" i="7" l="1"/>
  <c r="P781" i="7"/>
  <c r="O781" i="7"/>
  <c r="O782" i="7" l="1"/>
  <c r="N782" i="7"/>
  <c r="P782" i="7"/>
  <c r="N783" i="7" l="1"/>
  <c r="O783" i="7"/>
  <c r="P783" i="7"/>
  <c r="O784" i="7" l="1"/>
  <c r="P784" i="7"/>
  <c r="N784" i="7"/>
  <c r="N785" i="7" l="1"/>
  <c r="O785" i="7"/>
  <c r="P785" i="7"/>
  <c r="P786" i="7" l="1"/>
  <c r="O786" i="7"/>
  <c r="N786" i="7"/>
  <c r="N787" i="7" l="1"/>
  <c r="O787" i="7"/>
  <c r="P787" i="7"/>
  <c r="O788" i="7" l="1"/>
  <c r="P788" i="7"/>
  <c r="N788" i="7"/>
  <c r="O789" i="7" l="1"/>
  <c r="N789" i="7"/>
  <c r="P789" i="7"/>
  <c r="P790" i="7" l="1"/>
  <c r="O790" i="7"/>
  <c r="N790" i="7"/>
  <c r="N791" i="7" l="1"/>
  <c r="P791" i="7"/>
  <c r="O791" i="7"/>
  <c r="P792" i="7" l="1"/>
  <c r="O792" i="7"/>
  <c r="N792" i="7"/>
  <c r="O793" i="7" l="1"/>
  <c r="N793" i="7"/>
  <c r="P793" i="7"/>
  <c r="P794" i="7" l="1"/>
  <c r="N794" i="7"/>
  <c r="O794" i="7"/>
  <c r="N795" i="7" l="1"/>
  <c r="O795" i="7"/>
  <c r="P795" i="7"/>
  <c r="P796" i="7" l="1"/>
  <c r="O796" i="7"/>
  <c r="N796" i="7"/>
  <c r="N797" i="7" l="1"/>
  <c r="O797" i="7"/>
  <c r="P797" i="7"/>
  <c r="O798" i="7" l="1"/>
  <c r="N798" i="7"/>
  <c r="P798" i="7"/>
  <c r="N799" i="7" l="1"/>
  <c r="O799" i="7"/>
  <c r="P799" i="7"/>
  <c r="P800" i="7" l="1"/>
  <c r="N800" i="7"/>
  <c r="O800" i="7"/>
  <c r="N801" i="7" l="1"/>
  <c r="O801" i="7"/>
  <c r="P801" i="7"/>
  <c r="O802" i="7" l="1"/>
  <c r="P802" i="7"/>
  <c r="N802" i="7"/>
  <c r="P803" i="7" l="1"/>
  <c r="N803" i="7"/>
  <c r="O803" i="7"/>
  <c r="P804" i="7" l="1"/>
  <c r="O804" i="7"/>
  <c r="N804" i="7"/>
  <c r="N805" i="7" l="1"/>
  <c r="O805" i="7"/>
  <c r="P805" i="7"/>
  <c r="P806" i="7" l="1"/>
  <c r="O806" i="7"/>
  <c r="N806" i="7"/>
  <c r="N807" i="7" l="1"/>
  <c r="P807" i="7"/>
  <c r="O807" i="7"/>
  <c r="N808" i="7" l="1"/>
  <c r="O808" i="7"/>
  <c r="P808" i="7"/>
  <c r="N809" i="7" l="1"/>
  <c r="P809" i="7"/>
  <c r="O809" i="7"/>
  <c r="O810" i="7" l="1"/>
  <c r="N810" i="7"/>
  <c r="P810" i="7"/>
  <c r="N811" i="7" l="1"/>
  <c r="O811" i="7"/>
  <c r="P811" i="7"/>
  <c r="P812" i="7" l="1"/>
  <c r="N812" i="7"/>
  <c r="O812" i="7"/>
  <c r="N813" i="7" l="1"/>
  <c r="P813" i="7"/>
  <c r="O813" i="7"/>
  <c r="O814" i="7" l="1"/>
  <c r="N814" i="7"/>
  <c r="P814" i="7"/>
  <c r="N815" i="7" l="1"/>
  <c r="P815" i="7"/>
  <c r="O815" i="7"/>
  <c r="O816" i="7" l="1"/>
  <c r="P816" i="7"/>
  <c r="N816" i="7"/>
  <c r="N817" i="7" l="1"/>
  <c r="P817" i="7"/>
  <c r="O817" i="7"/>
  <c r="O818" i="7" l="1"/>
  <c r="P818" i="7"/>
  <c r="N818" i="7"/>
  <c r="N819" i="7" l="1"/>
  <c r="O819" i="7"/>
  <c r="P819" i="7"/>
  <c r="P820" i="7" l="1"/>
  <c r="O820" i="7"/>
  <c r="N820" i="7"/>
  <c r="N821" i="7" l="1"/>
  <c r="O821" i="7"/>
  <c r="P821" i="7"/>
  <c r="O822" i="7" l="1"/>
  <c r="P822" i="7"/>
  <c r="N822" i="7"/>
  <c r="O823" i="7" l="1"/>
  <c r="N823" i="7"/>
  <c r="P823" i="7"/>
  <c r="P824" i="7" l="1"/>
  <c r="O824" i="7"/>
  <c r="N824" i="7"/>
  <c r="N825" i="7" l="1"/>
  <c r="P825" i="7"/>
  <c r="O825" i="7"/>
  <c r="P826" i="7" l="1"/>
  <c r="O826" i="7"/>
  <c r="N826" i="7"/>
  <c r="N827" i="7" l="1"/>
  <c r="P827" i="7"/>
  <c r="O827" i="7"/>
  <c r="O828" i="7" l="1"/>
  <c r="P828" i="7"/>
  <c r="N828" i="7"/>
  <c r="P829" i="7" l="1"/>
  <c r="N829" i="7"/>
  <c r="O829" i="7"/>
  <c r="O830" i="7" l="1"/>
  <c r="P830" i="7"/>
  <c r="N830" i="7"/>
  <c r="P831" i="7" l="1"/>
  <c r="N831" i="7"/>
  <c r="O831" i="7"/>
  <c r="P832" i="7" l="1"/>
  <c r="N832" i="7"/>
  <c r="O832" i="7"/>
  <c r="N833" i="7" l="1"/>
  <c r="P833" i="7"/>
  <c r="O833" i="7"/>
  <c r="P834" i="7" l="1"/>
  <c r="N834" i="7"/>
  <c r="O834" i="7"/>
  <c r="O835" i="7" l="1"/>
  <c r="P835" i="7"/>
  <c r="N835" i="7"/>
  <c r="O836" i="7" l="1"/>
  <c r="P836" i="7"/>
  <c r="N836" i="7"/>
  <c r="N837" i="7" l="1"/>
  <c r="O837" i="7"/>
  <c r="P837" i="7"/>
  <c r="O838" i="7" l="1"/>
  <c r="P838" i="7"/>
  <c r="N838" i="7"/>
  <c r="P839" i="7" l="1"/>
  <c r="N839" i="7"/>
  <c r="O839" i="7"/>
  <c r="O840" i="7" l="1"/>
  <c r="P840" i="7"/>
  <c r="N840" i="7"/>
  <c r="N841" i="7" l="1"/>
  <c r="O841" i="7"/>
  <c r="P841" i="7"/>
  <c r="P842" i="7" l="1"/>
  <c r="O842" i="7"/>
  <c r="N842" i="7"/>
  <c r="P843" i="7" l="1"/>
  <c r="O843" i="7"/>
  <c r="N843" i="7"/>
  <c r="P844" i="7" l="1"/>
  <c r="N844" i="7"/>
  <c r="O844" i="7"/>
  <c r="N845" i="7" l="1"/>
  <c r="O845" i="7"/>
  <c r="P845" i="7"/>
  <c r="P846" i="7" l="1"/>
  <c r="O846" i="7"/>
  <c r="N846" i="7"/>
  <c r="N847" i="7" l="1"/>
  <c r="O847" i="7"/>
  <c r="P847" i="7"/>
  <c r="O848" i="7" l="1"/>
  <c r="P848" i="7"/>
  <c r="N848" i="7"/>
  <c r="N849" i="7" l="1"/>
  <c r="P849" i="7"/>
  <c r="O849" i="7"/>
  <c r="O850" i="7" l="1"/>
  <c r="P850" i="7"/>
  <c r="N850" i="7"/>
  <c r="N851" i="7" l="1"/>
  <c r="O851" i="7"/>
  <c r="P851" i="7"/>
  <c r="O852" i="7" l="1"/>
  <c r="P852" i="7"/>
  <c r="N852" i="7"/>
  <c r="N853" i="7" l="1"/>
  <c r="P853" i="7"/>
  <c r="O853" i="7"/>
  <c r="P854" i="7" l="1"/>
  <c r="N854" i="7"/>
  <c r="O854" i="7"/>
  <c r="N855" i="7" l="1"/>
  <c r="O855" i="7"/>
  <c r="P855" i="7"/>
  <c r="O856" i="7" l="1"/>
  <c r="N856" i="7"/>
  <c r="P856" i="7"/>
  <c r="N857" i="7" l="1"/>
  <c r="O857" i="7"/>
  <c r="P857" i="7"/>
  <c r="O858" i="7" l="1"/>
  <c r="N858" i="7"/>
  <c r="P858" i="7"/>
  <c r="P859" i="7" l="1"/>
  <c r="N859" i="7"/>
  <c r="O859" i="7"/>
  <c r="P860" i="7" l="1"/>
  <c r="O860" i="7"/>
  <c r="N860" i="7"/>
  <c r="N861" i="7" l="1"/>
  <c r="O861" i="7"/>
  <c r="P861" i="7"/>
  <c r="N862" i="7" l="1"/>
  <c r="O862" i="7"/>
  <c r="P862" i="7"/>
  <c r="N863" i="7" l="1"/>
  <c r="P863" i="7"/>
  <c r="O863" i="7"/>
  <c r="O864" i="7" l="1"/>
  <c r="P864" i="7"/>
  <c r="N864" i="7"/>
  <c r="N865" i="7" l="1"/>
  <c r="P865" i="7"/>
  <c r="O865" i="7"/>
  <c r="O866" i="7" l="1"/>
  <c r="P866" i="7"/>
  <c r="N866" i="7"/>
  <c r="P867" i="7" l="1"/>
  <c r="N867" i="7"/>
  <c r="O867" i="7"/>
  <c r="P868" i="7" l="1"/>
  <c r="N868" i="7"/>
  <c r="O868" i="7"/>
  <c r="N869" i="7" l="1"/>
  <c r="O869" i="7"/>
  <c r="P869" i="7"/>
  <c r="P870" i="7" l="1"/>
  <c r="O870" i="7"/>
  <c r="N870" i="7"/>
  <c r="N871" i="7" l="1"/>
  <c r="O871" i="7"/>
  <c r="P871" i="7"/>
  <c r="P872" i="7" l="1"/>
  <c r="N872" i="7"/>
  <c r="O872" i="7"/>
  <c r="N873" i="7" l="1"/>
  <c r="P873" i="7"/>
  <c r="O873" i="7"/>
  <c r="O874" i="7" l="1"/>
  <c r="P874" i="7"/>
  <c r="N874" i="7"/>
  <c r="O875" i="7" l="1"/>
  <c r="N875" i="7"/>
  <c r="P875" i="7"/>
  <c r="P876" i="7" l="1"/>
  <c r="O876" i="7"/>
  <c r="N876" i="7"/>
  <c r="O877" i="7" l="1"/>
  <c r="N877" i="7"/>
  <c r="P877" i="7"/>
  <c r="P878" i="7" l="1"/>
  <c r="O878" i="7"/>
  <c r="N878" i="7"/>
  <c r="N879" i="7" l="1"/>
  <c r="P879" i="7"/>
  <c r="O879" i="7"/>
  <c r="P880" i="7" l="1"/>
  <c r="O880" i="7"/>
  <c r="N880" i="7"/>
  <c r="N881" i="7" l="1"/>
  <c r="O881" i="7"/>
  <c r="P881" i="7"/>
  <c r="O882" i="7" l="1"/>
  <c r="P882" i="7"/>
  <c r="N882" i="7"/>
  <c r="O883" i="7" l="1"/>
  <c r="N883" i="7"/>
  <c r="P883" i="7"/>
  <c r="P884" i="7" l="1"/>
  <c r="N884" i="7"/>
  <c r="O884" i="7"/>
  <c r="N885" i="7" l="1"/>
  <c r="O885" i="7"/>
  <c r="P885" i="7"/>
  <c r="P886" i="7" l="1"/>
  <c r="N886" i="7"/>
  <c r="O886" i="7"/>
  <c r="N887" i="7" l="1"/>
  <c r="P887" i="7"/>
  <c r="O887" i="7"/>
  <c r="P888" i="7" l="1"/>
  <c r="O888" i="7"/>
  <c r="N888" i="7"/>
  <c r="N889" i="7" l="1"/>
  <c r="P889" i="7"/>
  <c r="O889" i="7"/>
  <c r="O890" i="7" l="1"/>
  <c r="P890" i="7"/>
  <c r="N890" i="7"/>
  <c r="N891" i="7" l="1"/>
  <c r="P891" i="7"/>
  <c r="O891" i="7"/>
  <c r="P892" i="7" l="1"/>
  <c r="O892" i="7"/>
  <c r="N892" i="7"/>
  <c r="N893" i="7" l="1"/>
  <c r="P893" i="7"/>
  <c r="O893" i="7"/>
  <c r="O894" i="7" l="1"/>
  <c r="P894" i="7"/>
  <c r="N894" i="7"/>
  <c r="N895" i="7" l="1"/>
  <c r="P895" i="7"/>
  <c r="O895" i="7"/>
  <c r="P896" i="7" l="1"/>
  <c r="N896" i="7"/>
  <c r="O896" i="7"/>
  <c r="N897" i="7" l="1"/>
  <c r="O897" i="7"/>
  <c r="P897" i="7"/>
  <c r="P898" i="7" l="1"/>
  <c r="O898" i="7"/>
  <c r="N898" i="7"/>
  <c r="N899" i="7" l="1"/>
  <c r="O899" i="7"/>
  <c r="P899" i="7"/>
  <c r="P900" i="7" l="1"/>
  <c r="N900" i="7"/>
  <c r="O900" i="7"/>
  <c r="N901" i="7" l="1"/>
  <c r="P901" i="7"/>
  <c r="O901" i="7"/>
  <c r="P902" i="7" l="1"/>
  <c r="O902" i="7"/>
  <c r="N902" i="7"/>
  <c r="N903" i="7" l="1"/>
  <c r="O903" i="7"/>
  <c r="P903" i="7"/>
  <c r="N904" i="7" l="1"/>
  <c r="P904" i="7"/>
  <c r="O904" i="7"/>
  <c r="N905" i="7" l="1"/>
  <c r="O905" i="7"/>
  <c r="P905" i="7"/>
  <c r="O906" i="7" l="1"/>
  <c r="N906" i="7"/>
  <c r="P906" i="7"/>
  <c r="N907" i="7" l="1"/>
  <c r="P907" i="7"/>
  <c r="O907" i="7"/>
  <c r="N908" i="7" l="1"/>
  <c r="P908" i="7"/>
  <c r="O908" i="7"/>
  <c r="N909" i="7" l="1"/>
  <c r="P909" i="7"/>
  <c r="O909" i="7"/>
  <c r="P910" i="7" l="1"/>
  <c r="O910" i="7"/>
  <c r="N910" i="7"/>
  <c r="N911" i="7" l="1"/>
  <c r="P911" i="7"/>
  <c r="O911" i="7"/>
  <c r="P912" i="7" l="1"/>
  <c r="O912" i="7"/>
  <c r="N912" i="7"/>
  <c r="O913" i="7" l="1"/>
  <c r="N913" i="7"/>
  <c r="P913" i="7"/>
  <c r="N914" i="7" l="1"/>
  <c r="P914" i="7"/>
  <c r="O914" i="7"/>
  <c r="N915" i="7" l="1"/>
  <c r="P915" i="7"/>
  <c r="O915" i="7"/>
  <c r="N916" i="7" l="1"/>
  <c r="P916" i="7"/>
  <c r="O916" i="7"/>
  <c r="N917" i="7" l="1"/>
  <c r="P917" i="7"/>
  <c r="O917" i="7"/>
  <c r="P918" i="7" l="1"/>
  <c r="N918" i="7"/>
  <c r="O918" i="7"/>
  <c r="N919" i="7" l="1"/>
  <c r="O919" i="7"/>
  <c r="P919" i="7"/>
  <c r="P920" i="7" l="1"/>
  <c r="O920" i="7"/>
  <c r="N920" i="7"/>
  <c r="N921" i="7" l="1"/>
  <c r="P921" i="7"/>
  <c r="O921" i="7"/>
  <c r="P922" i="7" l="1"/>
  <c r="O922" i="7"/>
  <c r="N922" i="7"/>
  <c r="N923" i="7" l="1"/>
  <c r="O923" i="7"/>
  <c r="P923" i="7"/>
  <c r="P924" i="7" l="1"/>
  <c r="O924" i="7"/>
  <c r="N924" i="7"/>
  <c r="N925" i="7" l="1"/>
  <c r="O925" i="7"/>
  <c r="P925" i="7"/>
  <c r="P926" i="7" l="1"/>
  <c r="O926" i="7"/>
  <c r="N926" i="7"/>
  <c r="N927" i="7" l="1"/>
  <c r="O927" i="7"/>
  <c r="P927" i="7"/>
  <c r="P928" i="7" l="1"/>
  <c r="N928" i="7"/>
  <c r="O928" i="7"/>
  <c r="N929" i="7" l="1"/>
  <c r="P929" i="7"/>
  <c r="O929" i="7"/>
  <c r="P930" i="7" l="1"/>
  <c r="N930" i="7"/>
  <c r="O930" i="7"/>
  <c r="N931" i="7" l="1"/>
  <c r="O931" i="7"/>
  <c r="P931" i="7"/>
  <c r="P932" i="7" l="1"/>
  <c r="N932" i="7"/>
  <c r="O932" i="7"/>
  <c r="N933" i="7" l="1"/>
  <c r="O933" i="7"/>
  <c r="P933" i="7"/>
  <c r="N934" i="7" l="1"/>
  <c r="O934" i="7"/>
  <c r="P934" i="7"/>
  <c r="N935" i="7" l="1"/>
  <c r="O935" i="7"/>
  <c r="P935" i="7"/>
  <c r="N936" i="7" l="1"/>
  <c r="P936" i="7"/>
  <c r="O936" i="7"/>
  <c r="N937" i="7" l="1"/>
  <c r="O937" i="7"/>
  <c r="P937" i="7"/>
  <c r="O938" i="7" l="1"/>
  <c r="N938" i="7"/>
  <c r="P938" i="7"/>
  <c r="N939" i="7" l="1"/>
  <c r="P939" i="7"/>
  <c r="O939" i="7"/>
  <c r="P940" i="7" l="1"/>
  <c r="O940" i="7"/>
  <c r="N940" i="7"/>
  <c r="N941" i="7" l="1"/>
  <c r="O941" i="7"/>
  <c r="P941" i="7"/>
  <c r="P942" i="7" l="1"/>
  <c r="O942" i="7"/>
  <c r="N942" i="7"/>
  <c r="N943" i="7" l="1"/>
  <c r="P943" i="7"/>
  <c r="O943" i="7"/>
  <c r="P944" i="7" l="1"/>
  <c r="O944" i="7"/>
  <c r="N944" i="7"/>
  <c r="N945" i="7" l="1"/>
  <c r="O945" i="7"/>
  <c r="P945" i="7"/>
  <c r="N946" i="7" l="1"/>
  <c r="O946" i="7"/>
  <c r="P946" i="7"/>
  <c r="N947" i="7" l="1"/>
  <c r="O947" i="7"/>
  <c r="P947" i="7"/>
  <c r="N948" i="7" l="1"/>
  <c r="P948" i="7"/>
  <c r="O948" i="7"/>
  <c r="N949" i="7" l="1"/>
  <c r="P949" i="7"/>
  <c r="O949" i="7"/>
  <c r="N950" i="7" l="1"/>
  <c r="O950" i="7"/>
  <c r="P950" i="7"/>
  <c r="N951" i="7" l="1"/>
  <c r="P951" i="7"/>
  <c r="O951" i="7"/>
  <c r="O952" i="7" l="1"/>
  <c r="P952" i="7"/>
  <c r="N952" i="7"/>
  <c r="N953" i="7" l="1"/>
  <c r="O953" i="7"/>
  <c r="P953" i="7"/>
  <c r="P954" i="7" l="1"/>
  <c r="O954" i="7"/>
  <c r="N954" i="7"/>
  <c r="N955" i="7" l="1"/>
  <c r="P955" i="7"/>
  <c r="O955" i="7"/>
  <c r="P956" i="7" l="1"/>
  <c r="O956" i="7"/>
  <c r="N956" i="7"/>
  <c r="N957" i="7" l="1"/>
  <c r="P957" i="7"/>
  <c r="O957" i="7"/>
  <c r="N958" i="7" l="1"/>
  <c r="P958" i="7"/>
  <c r="O958" i="7"/>
  <c r="N959" i="7" l="1"/>
  <c r="P959" i="7"/>
  <c r="O959" i="7"/>
  <c r="N960" i="7" l="1"/>
  <c r="P960" i="7"/>
  <c r="O960" i="7"/>
  <c r="N961" i="7" l="1"/>
  <c r="P961" i="7"/>
  <c r="O961" i="7"/>
  <c r="O962" i="7" l="1"/>
  <c r="N962" i="7"/>
  <c r="P962" i="7"/>
  <c r="N963" i="7" l="1"/>
  <c r="O963" i="7"/>
  <c r="P963" i="7"/>
  <c r="P964" i="7" l="1"/>
  <c r="N964" i="7"/>
  <c r="O964" i="7"/>
  <c r="N965" i="7" l="1"/>
  <c r="O965" i="7"/>
  <c r="P965" i="7"/>
  <c r="P966" i="7" l="1"/>
  <c r="O966" i="7"/>
  <c r="N966" i="7"/>
  <c r="N967" i="7" l="1"/>
  <c r="O967" i="7"/>
  <c r="P967" i="7"/>
  <c r="O968" i="7" l="1"/>
  <c r="N968" i="7"/>
  <c r="P968" i="7"/>
  <c r="N969" i="7" l="1"/>
  <c r="O969" i="7"/>
  <c r="P969" i="7"/>
  <c r="P970" i="7" l="1"/>
  <c r="O970" i="7"/>
  <c r="N970" i="7"/>
  <c r="N971" i="7" l="1"/>
  <c r="P971" i="7"/>
  <c r="O971" i="7"/>
  <c r="N972" i="7" l="1"/>
  <c r="P972" i="7"/>
  <c r="O972" i="7"/>
  <c r="N973" i="7" l="1"/>
  <c r="O973" i="7"/>
  <c r="P973" i="7"/>
  <c r="P974" i="7" l="1"/>
  <c r="O974" i="7"/>
  <c r="N974" i="7"/>
  <c r="N975" i="7" l="1"/>
  <c r="O975" i="7"/>
  <c r="P975" i="7"/>
  <c r="P976" i="7" l="1"/>
  <c r="N976" i="7"/>
  <c r="O976" i="7"/>
  <c r="O977" i="7" l="1"/>
  <c r="N977" i="7"/>
  <c r="P977" i="7"/>
  <c r="P978" i="7" l="1"/>
  <c r="N978" i="7"/>
  <c r="O978" i="7"/>
  <c r="N979" i="7" l="1"/>
  <c r="O979" i="7"/>
  <c r="P979" i="7"/>
  <c r="O980" i="7" l="1"/>
  <c r="P980" i="7"/>
  <c r="N980" i="7"/>
  <c r="N981" i="7" l="1"/>
  <c r="P981" i="7"/>
  <c r="O981" i="7"/>
  <c r="P982" i="7" l="1"/>
  <c r="O982" i="7"/>
  <c r="N982" i="7"/>
  <c r="N983" i="7" l="1"/>
  <c r="P983" i="7"/>
  <c r="O983" i="7"/>
  <c r="N984" i="7" l="1"/>
  <c r="P984" i="7"/>
  <c r="O984" i="7"/>
  <c r="N985" i="7" l="1"/>
  <c r="O985" i="7"/>
  <c r="P985" i="7"/>
  <c r="O986" i="7" l="1"/>
  <c r="P986" i="7"/>
  <c r="N986" i="7"/>
  <c r="P987" i="7" l="1"/>
  <c r="N987" i="7"/>
  <c r="O987" i="7"/>
  <c r="N988" i="7" l="1"/>
  <c r="P988" i="7"/>
  <c r="O988" i="7"/>
  <c r="N989" i="7" l="1"/>
  <c r="P989" i="7"/>
  <c r="O989" i="7"/>
  <c r="P990" i="7" l="1"/>
  <c r="N990" i="7"/>
  <c r="O990" i="7"/>
  <c r="O991" i="7" l="1"/>
  <c r="N991" i="7"/>
  <c r="P991" i="7"/>
  <c r="P992" i="7" l="1"/>
  <c r="N992" i="7"/>
  <c r="O992" i="7"/>
  <c r="N993" i="7" l="1"/>
  <c r="O993" i="7"/>
  <c r="P993" i="7"/>
  <c r="O994" i="7" l="1"/>
  <c r="P994" i="7"/>
  <c r="N994" i="7"/>
  <c r="O995" i="7" l="1"/>
  <c r="N995" i="7"/>
  <c r="P995" i="7"/>
  <c r="N996" i="7" l="1"/>
  <c r="P996" i="7"/>
  <c r="O996" i="7"/>
  <c r="N997" i="7" l="1"/>
  <c r="O997" i="7"/>
  <c r="P997" i="7"/>
  <c r="O998" i="7" l="1"/>
  <c r="P998" i="7"/>
  <c r="N998" i="7"/>
  <c r="O999" i="7" l="1"/>
  <c r="N999" i="7"/>
  <c r="P999" i="7"/>
  <c r="O1000" i="7" l="1"/>
  <c r="N1000" i="7"/>
  <c r="P1000" i="7"/>
  <c r="N1001" i="7" l="1"/>
  <c r="P1001" i="7"/>
  <c r="O1001" i="7"/>
  <c r="O1002" i="7" l="1"/>
  <c r="N1002" i="7"/>
  <c r="P1002" i="7"/>
  <c r="O1003" i="7" l="1"/>
  <c r="N1003" i="7"/>
  <c r="P1003" i="7"/>
  <c r="O1004" i="7" l="1"/>
  <c r="N1004" i="7"/>
  <c r="P1004" i="7"/>
  <c r="N1005" i="7" l="1"/>
  <c r="P1005" i="7"/>
  <c r="O1005" i="7"/>
  <c r="N1006" i="7" l="1"/>
  <c r="O1006" i="7"/>
  <c r="P1006" i="7"/>
  <c r="P1007" i="7" l="1"/>
  <c r="N1007" i="7"/>
  <c r="O1007" i="7"/>
  <c r="P1008" i="7" l="1"/>
  <c r="N1008" i="7"/>
  <c r="O1008" i="7"/>
  <c r="N1009" i="7" l="1"/>
  <c r="O1009" i="7"/>
  <c r="P1009" i="7"/>
  <c r="N1010" i="7" l="1"/>
  <c r="O1010" i="7"/>
  <c r="P1010" i="7"/>
  <c r="N1011" i="7" l="1"/>
  <c r="O1011" i="7"/>
  <c r="P1011" i="7"/>
  <c r="P1012" i="7" l="1"/>
  <c r="N1012" i="7"/>
  <c r="O1012" i="7"/>
  <c r="N1013" i="7" l="1"/>
  <c r="P1013" i="7"/>
  <c r="O1013" i="7"/>
  <c r="P1014" i="7" l="1"/>
  <c r="N1014" i="7"/>
  <c r="O1014" i="7"/>
  <c r="N1015" i="7" l="1"/>
  <c r="P1015" i="7"/>
  <c r="O1015" i="7"/>
  <c r="O1016" i="7" l="1"/>
  <c r="N1016" i="7"/>
  <c r="P1016" i="7"/>
  <c r="N1017" i="7" l="1"/>
  <c r="P1017" i="7"/>
  <c r="O1017" i="7"/>
  <c r="O1018" i="7" l="1"/>
  <c r="N1018" i="7"/>
  <c r="P1018" i="7"/>
  <c r="N1019" i="7" l="1"/>
  <c r="P1019" i="7"/>
  <c r="O1019" i="7"/>
  <c r="P1020" i="7" l="1"/>
  <c r="O1020" i="7"/>
  <c r="N1020" i="7"/>
  <c r="P1021" i="7" l="1"/>
  <c r="N1021" i="7"/>
  <c r="O1021" i="7"/>
  <c r="O1022" i="7" l="1"/>
  <c r="P1022" i="7"/>
  <c r="N1022" i="7"/>
  <c r="O1023" i="7" l="1"/>
  <c r="N1023" i="7"/>
  <c r="P1023" i="7"/>
  <c r="P1024" i="7" l="1"/>
  <c r="N1024" i="7"/>
  <c r="O1024" i="7"/>
  <c r="N1025" i="7" l="1"/>
  <c r="O1025" i="7"/>
  <c r="P1025" i="7"/>
  <c r="P1026" i="7" l="1"/>
  <c r="N1026" i="7"/>
  <c r="O1026" i="7"/>
  <c r="O1027" i="7" l="1"/>
  <c r="N1027" i="7"/>
  <c r="P1027" i="7"/>
  <c r="O1028" i="7" l="1"/>
  <c r="P1028" i="7"/>
  <c r="N1028" i="7"/>
  <c r="N1029" i="7" l="1"/>
  <c r="P1029" i="7"/>
  <c r="O1029" i="7"/>
  <c r="O1030" i="7" l="1"/>
  <c r="P1030" i="7"/>
  <c r="N1030" i="7"/>
  <c r="N1031" i="7" l="1"/>
  <c r="O1031" i="7"/>
  <c r="P1031" i="7"/>
  <c r="O1032" i="7" l="1"/>
  <c r="N1032" i="7"/>
  <c r="P1032" i="7"/>
  <c r="N1033" i="7" l="1"/>
  <c r="P1033" i="7"/>
  <c r="O1033" i="7"/>
  <c r="O1034" i="7" l="1"/>
  <c r="N1034" i="7"/>
  <c r="P1034" i="7"/>
  <c r="N1035" i="7" l="1"/>
  <c r="P1035" i="7"/>
  <c r="O1035" i="7"/>
  <c r="N1036" i="7" l="1"/>
  <c r="P1036" i="7"/>
  <c r="O1036" i="7"/>
  <c r="N1037" i="7" l="1"/>
  <c r="O1037" i="7"/>
  <c r="P1037" i="7"/>
  <c r="N1038" i="7" l="1"/>
  <c r="O1038" i="7"/>
  <c r="P1038" i="7"/>
  <c r="N1039" i="7" l="1"/>
  <c r="P1039" i="7"/>
  <c r="O1039" i="7"/>
  <c r="O1040" i="7" l="1"/>
  <c r="N1040" i="7"/>
  <c r="P1040" i="7"/>
  <c r="O1041" i="7" l="1"/>
  <c r="N1041" i="7"/>
  <c r="P1041" i="7"/>
  <c r="O1042" i="7" l="1"/>
  <c r="N1042" i="7"/>
  <c r="P1042" i="7"/>
  <c r="N1043" i="7" l="1"/>
  <c r="P1043" i="7"/>
  <c r="O1043" i="7"/>
  <c r="O1044" i="7" l="1"/>
  <c r="N1044" i="7"/>
  <c r="P1044" i="7"/>
  <c r="O1045" i="7" l="1"/>
  <c r="N1045" i="7"/>
  <c r="P1045" i="7"/>
  <c r="O1046" i="7" l="1"/>
  <c r="N1046" i="7"/>
  <c r="P1046" i="7"/>
  <c r="N1047" i="7" l="1"/>
  <c r="O1047" i="7"/>
  <c r="P1047" i="7"/>
  <c r="O1048" i="7" l="1"/>
  <c r="N1048" i="7"/>
  <c r="P1048" i="7"/>
  <c r="N1049" i="7" l="1"/>
  <c r="O1049" i="7"/>
  <c r="P1049" i="7"/>
  <c r="O1050" i="7" l="1"/>
  <c r="N1050" i="7"/>
  <c r="P1050" i="7"/>
  <c r="P1051" i="7" l="1"/>
  <c r="N1051" i="7"/>
  <c r="O1051" i="7"/>
  <c r="O1052" i="7" l="1"/>
  <c r="N1052" i="7"/>
  <c r="P1052" i="7"/>
  <c r="N1053" i="7" l="1"/>
  <c r="O1053" i="7"/>
  <c r="P1053" i="7"/>
  <c r="P1054" i="7" l="1"/>
  <c r="N1054" i="7"/>
  <c r="O1054" i="7"/>
  <c r="P1055" i="7" l="1"/>
  <c r="N1055" i="7"/>
  <c r="O1055" i="7"/>
  <c r="P1056" i="7" l="1"/>
  <c r="N1056" i="7"/>
  <c r="O1056" i="7"/>
  <c r="N1057" i="7" l="1"/>
  <c r="P1057" i="7"/>
  <c r="O1057" i="7"/>
  <c r="P1058" i="7" l="1"/>
  <c r="N1058" i="7"/>
  <c r="O1058" i="7"/>
  <c r="N1059" i="7" l="1"/>
  <c r="O1059" i="7"/>
  <c r="P1059" i="7"/>
  <c r="O1060" i="7" l="1"/>
  <c r="N1060" i="7"/>
  <c r="P1060" i="7"/>
  <c r="N1061" i="7" l="1"/>
  <c r="P1061" i="7"/>
  <c r="O1061" i="7"/>
  <c r="O1062" i="7" l="1"/>
  <c r="N1062" i="7"/>
  <c r="P1062" i="7"/>
  <c r="O1063" i="7" l="1"/>
  <c r="N1063" i="7"/>
  <c r="P1063" i="7"/>
  <c r="O1064" i="7" l="1"/>
  <c r="N1064" i="7"/>
  <c r="P1064" i="7"/>
  <c r="N1065" i="7" l="1"/>
  <c r="P1065" i="7"/>
  <c r="O1065" i="7"/>
  <c r="N1066" i="7" l="1"/>
  <c r="O1066" i="7"/>
  <c r="P1066" i="7"/>
  <c r="N1067" i="7" l="1"/>
  <c r="P1067" i="7"/>
  <c r="O1067" i="7"/>
  <c r="O1068" i="7" l="1"/>
  <c r="N1068" i="7"/>
  <c r="P1068" i="7"/>
  <c r="N1069" i="7" l="1"/>
  <c r="O1069" i="7"/>
  <c r="P1069" i="7"/>
  <c r="P1070" i="7" l="1"/>
  <c r="O1070" i="7"/>
  <c r="N1070" i="7"/>
  <c r="O1071" i="7" l="1"/>
  <c r="N1071" i="7"/>
  <c r="P1071" i="7"/>
  <c r="P1072" i="7" l="1"/>
  <c r="N1072" i="7"/>
  <c r="O1072" i="7"/>
  <c r="P1073" i="7" l="1"/>
  <c r="N1073" i="7"/>
  <c r="O1073" i="7"/>
  <c r="O1074" i="7" l="1"/>
  <c r="N1074" i="7"/>
  <c r="P1074" i="7"/>
  <c r="N1075" i="7" l="1"/>
  <c r="P1075" i="7"/>
  <c r="O1075" i="7"/>
  <c r="O1076" i="7" l="1"/>
  <c r="N1076" i="7"/>
  <c r="P1076" i="7"/>
  <c r="N1077" i="7" l="1"/>
  <c r="O1077" i="7"/>
  <c r="P1077" i="7"/>
  <c r="O1078" i="7" l="1"/>
  <c r="P1078" i="7"/>
  <c r="N1078" i="7"/>
  <c r="N1079" i="7" l="1"/>
  <c r="P1079" i="7"/>
  <c r="O1079" i="7"/>
  <c r="P1080" i="7" l="1"/>
  <c r="O1080" i="7"/>
  <c r="N1080" i="7"/>
  <c r="N1081" i="7" l="1"/>
  <c r="O1081" i="7"/>
  <c r="P1081" i="7"/>
  <c r="O1082" i="7" l="1"/>
  <c r="N1082" i="7"/>
  <c r="P1082" i="7"/>
  <c r="N1083" i="7" l="1"/>
  <c r="O1083" i="7"/>
  <c r="P1083" i="7"/>
  <c r="O1084" i="7" l="1"/>
  <c r="N1084" i="7"/>
  <c r="P1084" i="7"/>
  <c r="N1085" i="7" l="1"/>
  <c r="O1085" i="7"/>
  <c r="P1085" i="7"/>
  <c r="N1086" i="7" l="1"/>
  <c r="O1086" i="7"/>
  <c r="P1086" i="7"/>
  <c r="O1087" i="7" l="1"/>
  <c r="N1087" i="7"/>
  <c r="P1087" i="7"/>
  <c r="N1088" i="7" l="1"/>
  <c r="P1088" i="7"/>
  <c r="O1088" i="7"/>
  <c r="N1089" i="7" l="1"/>
  <c r="P1089" i="7"/>
  <c r="O1089" i="7"/>
  <c r="P1090" i="7" l="1"/>
  <c r="N1090" i="7"/>
  <c r="O1090" i="7"/>
  <c r="N1091" i="7" l="1"/>
  <c r="O1091" i="7"/>
  <c r="P1091" i="7"/>
  <c r="O1092" i="7" l="1"/>
  <c r="N1092" i="7"/>
  <c r="P1092" i="7"/>
  <c r="N1093" i="7" l="1"/>
  <c r="O1093" i="7"/>
  <c r="P1093" i="7"/>
  <c r="O1094" i="7" l="1"/>
  <c r="N1094" i="7"/>
  <c r="P1094" i="7"/>
  <c r="N1095" i="7" l="1"/>
  <c r="P1095" i="7"/>
  <c r="O1095" i="7"/>
  <c r="P1096" i="7" l="1"/>
  <c r="N1096" i="7"/>
  <c r="O1096" i="7"/>
  <c r="N1097" i="7" l="1"/>
  <c r="O1097" i="7"/>
  <c r="P1097" i="7"/>
  <c r="O1098" i="7" l="1"/>
  <c r="N1098" i="7"/>
  <c r="P1098" i="7"/>
  <c r="N1099" i="7" l="1"/>
  <c r="O1099" i="7"/>
  <c r="P1099" i="7"/>
  <c r="O1100" i="7" l="1"/>
  <c r="N1100" i="7"/>
  <c r="P1100" i="7"/>
  <c r="N1101" i="7" l="1"/>
  <c r="P1101" i="7"/>
  <c r="O1101" i="7"/>
  <c r="O1102" i="7" l="1"/>
  <c r="N1102" i="7"/>
  <c r="P1102" i="7"/>
  <c r="N1103" i="7" l="1"/>
  <c r="P1103" i="7"/>
  <c r="O1103" i="7"/>
  <c r="O1104" i="7" l="1"/>
  <c r="N1104" i="7"/>
  <c r="P1104" i="7"/>
  <c r="O1105" i="7" l="1"/>
  <c r="N1105" i="7"/>
  <c r="P1105" i="7"/>
  <c r="O1106" i="7" l="1"/>
  <c r="N1106" i="7"/>
  <c r="P1106" i="7"/>
  <c r="N1107" i="7" l="1"/>
  <c r="P1107" i="7"/>
  <c r="O1107" i="7"/>
  <c r="P1108" i="7" l="1"/>
  <c r="N1108" i="7"/>
  <c r="O1108" i="7"/>
  <c r="N1109" i="7" l="1"/>
  <c r="O1109" i="7"/>
  <c r="P1109" i="7"/>
  <c r="P1110" i="7" l="1"/>
  <c r="N1110" i="7"/>
  <c r="O1110" i="7"/>
  <c r="P1111" i="7" l="1"/>
  <c r="N1111" i="7"/>
  <c r="O1111" i="7"/>
  <c r="P1112" i="7" l="1"/>
  <c r="N1112" i="7"/>
  <c r="O1112" i="7"/>
  <c r="N1113" i="7" l="1"/>
  <c r="O1113" i="7"/>
  <c r="P1113" i="7"/>
  <c r="O1114" i="7" l="1"/>
  <c r="N1114" i="7"/>
  <c r="P1114" i="7"/>
  <c r="N1115" i="7" l="1"/>
  <c r="O1115" i="7"/>
  <c r="P1115" i="7"/>
  <c r="P1116" i="7" l="1"/>
  <c r="O1116" i="7"/>
  <c r="N1116" i="7"/>
  <c r="N1117" i="7" l="1"/>
  <c r="P1117" i="7"/>
  <c r="O1117" i="7"/>
  <c r="O1118" i="7" l="1"/>
  <c r="N1118" i="7"/>
  <c r="P1118" i="7"/>
  <c r="N1119" i="7" l="1"/>
  <c r="O1119" i="7"/>
  <c r="P1119" i="7"/>
  <c r="P1120" i="7" l="1"/>
  <c r="N1120" i="7"/>
  <c r="O1120" i="7"/>
  <c r="N1121" i="7" l="1"/>
  <c r="O1121" i="7"/>
  <c r="P1121" i="7"/>
  <c r="P1122" i="7" l="1"/>
  <c r="N1122" i="7"/>
  <c r="O1122" i="7"/>
  <c r="P1123" i="7" l="1"/>
  <c r="N1123" i="7"/>
  <c r="O1123" i="7"/>
  <c r="P1124" i="7" l="1"/>
  <c r="O1124" i="7"/>
  <c r="N1124" i="7"/>
  <c r="P1125" i="7" l="1"/>
  <c r="N1125" i="7"/>
  <c r="O1125" i="7"/>
  <c r="P1126" i="7" l="1"/>
  <c r="O1126" i="7"/>
  <c r="N1126" i="7"/>
  <c r="O1127" i="7" l="1"/>
  <c r="N1127" i="7"/>
  <c r="P1127" i="7"/>
  <c r="P1128" i="7" l="1"/>
  <c r="O1128" i="7"/>
  <c r="N1128" i="7"/>
  <c r="N1129" i="7" l="1"/>
  <c r="O1129" i="7"/>
  <c r="P1129" i="7"/>
  <c r="O1130" i="7" l="1"/>
  <c r="N1130" i="7"/>
  <c r="P1130" i="7"/>
  <c r="N1131" i="7" l="1"/>
  <c r="P1131" i="7"/>
  <c r="O1131" i="7"/>
  <c r="P1132" i="7" l="1"/>
  <c r="O1132" i="7"/>
  <c r="N1132" i="7"/>
  <c r="N1133" i="7" l="1"/>
  <c r="P1133" i="7"/>
  <c r="O1133" i="7"/>
  <c r="O1134" i="7" l="1"/>
  <c r="P1134" i="7"/>
  <c r="N1134" i="7"/>
  <c r="P1135" i="7" l="1"/>
  <c r="N1135" i="7"/>
  <c r="O1135" i="7"/>
  <c r="O1136" i="7" l="1"/>
  <c r="P1136" i="7"/>
  <c r="N1136" i="7"/>
  <c r="O1137" i="7" l="1"/>
  <c r="N1137" i="7"/>
  <c r="P1137" i="7"/>
  <c r="N1138" i="7" l="1"/>
  <c r="O1138" i="7"/>
  <c r="P1138" i="7"/>
  <c r="P1139" i="7" l="1"/>
  <c r="N1139" i="7"/>
  <c r="O1139" i="7"/>
  <c r="O1140" i="7" l="1"/>
  <c r="N1140" i="7"/>
  <c r="P1140" i="7"/>
  <c r="N1141" i="7" l="1"/>
  <c r="O1141" i="7"/>
  <c r="P1141" i="7"/>
  <c r="N1142" i="7" l="1"/>
  <c r="P1142" i="7"/>
  <c r="O1142" i="7"/>
  <c r="N1143" i="7" l="1"/>
  <c r="O1143" i="7"/>
  <c r="P1143" i="7"/>
  <c r="N1144" i="7" l="1"/>
  <c r="P1144" i="7"/>
  <c r="O1144" i="7"/>
  <c r="N1145" i="7" l="1"/>
  <c r="P1145" i="7"/>
  <c r="O1145" i="7"/>
  <c r="P1146" i="7" l="1"/>
  <c r="N1146" i="7"/>
  <c r="O1146" i="7"/>
  <c r="N1147" i="7" l="1"/>
  <c r="O1147" i="7"/>
  <c r="P1147" i="7"/>
  <c r="P1148" i="7" l="1"/>
  <c r="N1148" i="7"/>
  <c r="O1148" i="7"/>
  <c r="N1149" i="7" l="1"/>
  <c r="P1149" i="7"/>
  <c r="O1149" i="7"/>
  <c r="O1150" i="7" l="1"/>
  <c r="N1150" i="7"/>
  <c r="P1150" i="7"/>
  <c r="P1151" i="7" l="1"/>
  <c r="N1151" i="7"/>
  <c r="O1151" i="7"/>
  <c r="P1152" i="7" l="1"/>
  <c r="N1152" i="7"/>
  <c r="O1152" i="7"/>
  <c r="N1153" i="7" l="1"/>
  <c r="P1153" i="7"/>
  <c r="O1153" i="7"/>
  <c r="N1154" i="7" l="1"/>
  <c r="O1154" i="7"/>
  <c r="P1154" i="7"/>
  <c r="N1155" i="7" l="1"/>
  <c r="O1155" i="7"/>
  <c r="P1155" i="7"/>
  <c r="P1156" i="7" l="1"/>
  <c r="N1156" i="7"/>
  <c r="O1156" i="7"/>
  <c r="P1157" i="7" l="1"/>
  <c r="N1157" i="7"/>
  <c r="O1157" i="7"/>
  <c r="O1158" i="7" l="1"/>
  <c r="N1158" i="7"/>
  <c r="P1158" i="7"/>
  <c r="O1159" i="7" l="1"/>
  <c r="N1159" i="7"/>
  <c r="P1159" i="7"/>
  <c r="O1160" i="7" l="1"/>
  <c r="P1160" i="7"/>
  <c r="N1160" i="7"/>
  <c r="N1161" i="7" l="1"/>
  <c r="O1161" i="7"/>
  <c r="P1161" i="7"/>
  <c r="P1162" i="7" l="1"/>
  <c r="N1162" i="7"/>
  <c r="O1162" i="7"/>
  <c r="P1163" i="7" l="1"/>
  <c r="N1163" i="7"/>
  <c r="O1163" i="7"/>
  <c r="O1164" i="7" l="1"/>
  <c r="N1164" i="7"/>
  <c r="P1164" i="7"/>
  <c r="N1165" i="7" l="1"/>
  <c r="P1165" i="7"/>
  <c r="O1165" i="7"/>
  <c r="N1166" i="7" l="1"/>
  <c r="P1166" i="7"/>
  <c r="O1166" i="7"/>
  <c r="O1167" i="7" l="1"/>
  <c r="N1167" i="7"/>
  <c r="P1167" i="7"/>
  <c r="N1168" i="7" l="1"/>
  <c r="O1168" i="7"/>
  <c r="P1168" i="7"/>
  <c r="N1169" i="7" l="1"/>
  <c r="P1169" i="7"/>
  <c r="O1169" i="7"/>
  <c r="O1170" i="7" l="1"/>
  <c r="P1170" i="7"/>
  <c r="N1170" i="7"/>
  <c r="O1171" i="7" l="1"/>
  <c r="N1171" i="7"/>
  <c r="P1171" i="7"/>
  <c r="N1172" i="7" l="1"/>
  <c r="P1172" i="7"/>
  <c r="O1172" i="7"/>
  <c r="N1173" i="7" l="1"/>
  <c r="P1173" i="7"/>
  <c r="O1173" i="7"/>
  <c r="P1174" i="7" l="1"/>
  <c r="N1174" i="7"/>
  <c r="O1174" i="7"/>
  <c r="N1175" i="7" l="1"/>
  <c r="P1175" i="7"/>
  <c r="O1175" i="7"/>
  <c r="P1176" i="7" l="1"/>
  <c r="N1176" i="7"/>
  <c r="O1176" i="7"/>
  <c r="N1177" i="7" l="1"/>
  <c r="O1177" i="7"/>
  <c r="P1177" i="7"/>
  <c r="P1178" i="7" l="1"/>
  <c r="N1178" i="7"/>
  <c r="O1178" i="7"/>
  <c r="N1179" i="7" l="1"/>
  <c r="P1179" i="7"/>
  <c r="O1179" i="7"/>
  <c r="P1180" i="7" l="1"/>
  <c r="N1180" i="7"/>
  <c r="O1180" i="7"/>
  <c r="N1181" i="7" l="1"/>
  <c r="O1181" i="7"/>
  <c r="P1181" i="7"/>
  <c r="O1182" i="7" l="1"/>
  <c r="P1182" i="7"/>
  <c r="N1182" i="7"/>
  <c r="N1183" i="7" l="1"/>
  <c r="O1183" i="7"/>
  <c r="P1183" i="7"/>
  <c r="O1184" i="7" l="1"/>
  <c r="P1184" i="7"/>
  <c r="N1184" i="7"/>
  <c r="N1185" i="7" l="1"/>
  <c r="O1185" i="7"/>
  <c r="P1185" i="7"/>
  <c r="O1186" i="7" l="1"/>
  <c r="N1186" i="7"/>
  <c r="P1186" i="7"/>
  <c r="N1187" i="7" l="1"/>
  <c r="P1187" i="7"/>
  <c r="O1187" i="7"/>
  <c r="O1188" i="7" l="1"/>
  <c r="P1188" i="7"/>
  <c r="N1188" i="7"/>
  <c r="P1189" i="7" l="1"/>
  <c r="N1189" i="7"/>
  <c r="O1189" i="7"/>
  <c r="N1190" i="7" l="1"/>
  <c r="O1190" i="7"/>
  <c r="P1190" i="7"/>
  <c r="O1191" i="7" l="1"/>
  <c r="N1191" i="7"/>
  <c r="P1191" i="7"/>
  <c r="N1192" i="7" l="1"/>
  <c r="O1192" i="7"/>
  <c r="P1192" i="7"/>
  <c r="N1193" i="7" l="1"/>
  <c r="P1193" i="7"/>
  <c r="O1193" i="7"/>
  <c r="O1194" i="7" l="1"/>
  <c r="N1194" i="7"/>
  <c r="P1194" i="7"/>
  <c r="N1195" i="7" l="1"/>
  <c r="O1195" i="7"/>
  <c r="P1195" i="7"/>
  <c r="N1196" i="7" l="1"/>
  <c r="O1196" i="7"/>
  <c r="P1196" i="7"/>
  <c r="O1197" i="7" l="1"/>
  <c r="N1197" i="7"/>
  <c r="P1197" i="7"/>
  <c r="O1198" i="7" l="1"/>
  <c r="N1198" i="7"/>
  <c r="P1198" i="7"/>
  <c r="P1199" i="7" l="1"/>
  <c r="N1199" i="7"/>
  <c r="O1199" i="7"/>
  <c r="P1200" i="7" l="1"/>
  <c r="N1200" i="7"/>
  <c r="O1200" i="7"/>
  <c r="N1201" i="7" l="1"/>
  <c r="P1201" i="7"/>
  <c r="O1201" i="7"/>
  <c r="O1202" i="7" l="1"/>
  <c r="P1202" i="7"/>
  <c r="N1202" i="7"/>
  <c r="O1203" i="7" l="1"/>
  <c r="N1203" i="7"/>
  <c r="P1203" i="7"/>
  <c r="P1204" i="7" l="1"/>
  <c r="O1204" i="7"/>
  <c r="N1204" i="7"/>
  <c r="N1205" i="7" l="1"/>
  <c r="O1205" i="7"/>
  <c r="P1205" i="7"/>
  <c r="P1206" i="7" l="1"/>
  <c r="N1206" i="7"/>
  <c r="O1206" i="7"/>
  <c r="N1207" i="7" l="1"/>
  <c r="O1207" i="7"/>
  <c r="P1207" i="7"/>
  <c r="O1208" i="7" l="1"/>
  <c r="N1208" i="7"/>
  <c r="P1208" i="7"/>
  <c r="N1209" i="7" l="1"/>
  <c r="P1209" i="7"/>
  <c r="O1209" i="7"/>
  <c r="N1210" i="7" l="1"/>
  <c r="P1210" i="7"/>
  <c r="O1210" i="7"/>
  <c r="N1211" i="7" l="1"/>
  <c r="P1211" i="7"/>
  <c r="O1211" i="7"/>
  <c r="P1212" i="7" l="1"/>
  <c r="O1212" i="7"/>
  <c r="N1212" i="7"/>
  <c r="N1213" i="7" l="1"/>
  <c r="O1213" i="7"/>
  <c r="P1213" i="7"/>
  <c r="P1214" i="7" l="1"/>
  <c r="O1214" i="7"/>
  <c r="N1214" i="7"/>
  <c r="O1215" i="7" l="1"/>
  <c r="N1215" i="7"/>
  <c r="P1215" i="7"/>
  <c r="P1216" i="7" l="1"/>
  <c r="N1216" i="7"/>
  <c r="O1216" i="7"/>
  <c r="N1217" i="7" l="1"/>
  <c r="O1217" i="7"/>
  <c r="P1217" i="7"/>
  <c r="O1218" i="7" l="1"/>
  <c r="N1218" i="7"/>
  <c r="P1218" i="7"/>
  <c r="N1219" i="7" l="1"/>
  <c r="P1219" i="7"/>
  <c r="O1219" i="7"/>
  <c r="P1220" i="7" l="1"/>
  <c r="O1220" i="7"/>
  <c r="N1220" i="7"/>
  <c r="P1221" i="7" l="1"/>
  <c r="N1221" i="7"/>
  <c r="O1221" i="7"/>
  <c r="P1222" i="7" l="1"/>
  <c r="O1222" i="7"/>
  <c r="N1222" i="7"/>
  <c r="N1223" i="7" l="1"/>
  <c r="O1223" i="7"/>
  <c r="P1223" i="7"/>
  <c r="P1224" i="7" l="1"/>
  <c r="N1224" i="7"/>
  <c r="O1224" i="7"/>
  <c r="N1225" i="7" l="1"/>
  <c r="O1225" i="7"/>
  <c r="P1225" i="7"/>
  <c r="P1226" i="7" l="1"/>
  <c r="N1226" i="7"/>
  <c r="O1226" i="7"/>
  <c r="N1227" i="7" l="1"/>
  <c r="O1227" i="7"/>
  <c r="P1227" i="7"/>
  <c r="P1228" i="7" l="1"/>
  <c r="O1228" i="7"/>
  <c r="N1228" i="7"/>
  <c r="N1229" i="7" l="1"/>
  <c r="O1229" i="7"/>
  <c r="P1229" i="7"/>
  <c r="P1230" i="7" l="1"/>
  <c r="O1230" i="7"/>
  <c r="N1230" i="7"/>
  <c r="N1231" i="7" l="1"/>
  <c r="P1231" i="7"/>
  <c r="O1231" i="7"/>
  <c r="N1232" i="7" l="1"/>
  <c r="P1232" i="7"/>
  <c r="O1232" i="7"/>
  <c r="N1233" i="7" l="1"/>
  <c r="P1233" i="7"/>
  <c r="O1233" i="7"/>
  <c r="O1234" i="7" l="1"/>
  <c r="P1234" i="7"/>
  <c r="N1234" i="7"/>
  <c r="O1235" i="7" l="1"/>
  <c r="N1235" i="7"/>
  <c r="P1235" i="7"/>
  <c r="O1236" i="7" l="1"/>
  <c r="P1236" i="7"/>
  <c r="N1236" i="7"/>
  <c r="P1237" i="7" l="1"/>
  <c r="N1237" i="7"/>
  <c r="O1237" i="7"/>
  <c r="O1238" i="7" l="1"/>
  <c r="N1238" i="7"/>
  <c r="P1238" i="7"/>
  <c r="O1239" i="7" l="1"/>
  <c r="N1239" i="7"/>
  <c r="P1239" i="7"/>
  <c r="P1240" i="7" l="1"/>
  <c r="N1240" i="7"/>
  <c r="O1240" i="7"/>
  <c r="N1241" i="7" l="1"/>
  <c r="O1241" i="7"/>
  <c r="P1241" i="7"/>
  <c r="N1242" i="7" l="1"/>
  <c r="P1242" i="7"/>
  <c r="O1242" i="7"/>
  <c r="N1243" i="7" l="1"/>
  <c r="O1243" i="7"/>
  <c r="P1243" i="7"/>
  <c r="N1244" i="7" l="1"/>
  <c r="P1244" i="7"/>
  <c r="O1244" i="7"/>
  <c r="O1245" i="7" l="1"/>
  <c r="P1245" i="7"/>
  <c r="N1245" i="7"/>
  <c r="P1246" i="7" l="1"/>
  <c r="N1246" i="7"/>
  <c r="O1246" i="7"/>
  <c r="P1247" i="7" l="1"/>
  <c r="N1247" i="7"/>
  <c r="O1247" i="7"/>
  <c r="O1248" i="7" l="1"/>
  <c r="N1248" i="7"/>
  <c r="P1248" i="7"/>
  <c r="N1249" i="7" l="1"/>
  <c r="P1249" i="7"/>
  <c r="O1249" i="7"/>
  <c r="P1250" i="7" l="1"/>
  <c r="N1250" i="7"/>
  <c r="O1250" i="7"/>
  <c r="N1251" i="7" l="1"/>
  <c r="O1251" i="7"/>
  <c r="P1251" i="7"/>
  <c r="N1252" i="7" l="1"/>
  <c r="O1252" i="7"/>
  <c r="P1252" i="7"/>
  <c r="N1253" i="7" l="1"/>
  <c r="P1253" i="7"/>
  <c r="O1253" i="7"/>
  <c r="P1254" i="7" l="1"/>
  <c r="O1254" i="7"/>
  <c r="N1254" i="7"/>
  <c r="O1255" i="7" l="1"/>
  <c r="N1255" i="7"/>
  <c r="P1255" i="7"/>
  <c r="O1256" i="7" l="1"/>
  <c r="N1256" i="7"/>
  <c r="P1256" i="7"/>
  <c r="N1257" i="7" l="1"/>
  <c r="O1257" i="7"/>
  <c r="P1257" i="7"/>
  <c r="O1258" i="7" l="1"/>
  <c r="N1258" i="7"/>
  <c r="P1258" i="7"/>
  <c r="P1259" i="7" l="1"/>
  <c r="N1259" i="7"/>
  <c r="O1259" i="7"/>
  <c r="N1260" i="7" l="1"/>
  <c r="O1260" i="7"/>
  <c r="P1260" i="7"/>
  <c r="N1261" i="7" l="1"/>
  <c r="P1261" i="7"/>
  <c r="O1261" i="7"/>
  <c r="P1262" i="7" l="1"/>
  <c r="O1262" i="7"/>
  <c r="N1262" i="7"/>
  <c r="N1263" i="7" l="1"/>
  <c r="P1263" i="7"/>
  <c r="O1263" i="7"/>
  <c r="P1264" i="7" l="1"/>
  <c r="N1264" i="7"/>
  <c r="O1264" i="7"/>
  <c r="O1265" i="7" l="1"/>
  <c r="N1265" i="7"/>
  <c r="P1265" i="7"/>
  <c r="P1266" i="7" l="1"/>
  <c r="N1266" i="7"/>
  <c r="O1266" i="7"/>
  <c r="N1267" i="7" l="1"/>
  <c r="O1267" i="7"/>
  <c r="P1267" i="7"/>
  <c r="O1268" i="7" l="1"/>
  <c r="N1268" i="7"/>
  <c r="P1268" i="7"/>
  <c r="N1269" i="7" l="1"/>
  <c r="O1269" i="7"/>
  <c r="P1269" i="7"/>
  <c r="P1270" i="7" l="1"/>
  <c r="O1270" i="7"/>
  <c r="N1270" i="7"/>
  <c r="N1271" i="7" l="1"/>
  <c r="P1271" i="7"/>
  <c r="O1271" i="7"/>
  <c r="P1272" i="7" l="1"/>
  <c r="N1272" i="7"/>
  <c r="O1272" i="7"/>
  <c r="N1273" i="7" l="1"/>
  <c r="P1273" i="7"/>
  <c r="O1273" i="7"/>
  <c r="P1274" i="7" l="1"/>
  <c r="O1274" i="7"/>
  <c r="N1274" i="7"/>
  <c r="N1275" i="7" l="1"/>
  <c r="O1275" i="7"/>
  <c r="P1275" i="7"/>
  <c r="O1276" i="7" l="1"/>
  <c r="N1276" i="7"/>
  <c r="P1276" i="7"/>
  <c r="O1277" i="7" l="1"/>
  <c r="N1277" i="7"/>
  <c r="P1277" i="7"/>
  <c r="P1278" i="7" l="1"/>
  <c r="O1278" i="7"/>
  <c r="N1278" i="7"/>
  <c r="P1279" i="7" l="1"/>
  <c r="N1279" i="7"/>
  <c r="O1279" i="7"/>
  <c r="O1280" i="7" l="1"/>
  <c r="P1280" i="7"/>
  <c r="N1280" i="7"/>
  <c r="O1281" i="7" l="1"/>
  <c r="N1281" i="7"/>
  <c r="P1281" i="7"/>
  <c r="P1282" i="7" l="1"/>
  <c r="O1282" i="7"/>
  <c r="N1282" i="7"/>
  <c r="N1283" i="7" l="1"/>
  <c r="P1283" i="7"/>
  <c r="O1283" i="7"/>
  <c r="O1284" i="7" l="1"/>
  <c r="N1284" i="7"/>
  <c r="P1284" i="7"/>
  <c r="P1285" i="7" l="1"/>
  <c r="N1285" i="7"/>
  <c r="O1285" i="7"/>
  <c r="P1286" i="7" l="1"/>
  <c r="O1286" i="7"/>
  <c r="N1286" i="7"/>
  <c r="P1287" i="7" l="1"/>
  <c r="O1287" i="7"/>
  <c r="N1287" i="7"/>
  <c r="N1288" i="7" l="1"/>
  <c r="P1288" i="7"/>
  <c r="O1288" i="7"/>
  <c r="N1289" i="7" l="1"/>
  <c r="P1289" i="7"/>
  <c r="O1289" i="7"/>
  <c r="P1290" i="7" l="1"/>
  <c r="O1290" i="7"/>
  <c r="N1290" i="7"/>
  <c r="N1291" i="7" l="1"/>
  <c r="P1291" i="7"/>
  <c r="O1291" i="7"/>
  <c r="P1292" i="7" l="1"/>
  <c r="N1292" i="7"/>
  <c r="O1292" i="7"/>
  <c r="N1293" i="7" l="1"/>
  <c r="P1293" i="7"/>
  <c r="O1293" i="7"/>
  <c r="O1294" i="7" l="1"/>
  <c r="P1294" i="7"/>
  <c r="N1294" i="7"/>
  <c r="P1295" i="7" l="1"/>
  <c r="O1295" i="7"/>
  <c r="N1295" i="7"/>
  <c r="O1296" i="7" l="1"/>
  <c r="N1296" i="7"/>
  <c r="P1296" i="7"/>
  <c r="O1297" i="7" l="1"/>
  <c r="N1297" i="7"/>
  <c r="P1297" i="7"/>
  <c r="P1298" i="7" l="1"/>
  <c r="O1298" i="7"/>
  <c r="N1298" i="7"/>
  <c r="N1299" i="7" l="1"/>
  <c r="P1299" i="7"/>
  <c r="O1299" i="7"/>
  <c r="O1300" i="7" l="1"/>
  <c r="N1300" i="7"/>
  <c r="P1300" i="7"/>
  <c r="N1301" i="7" l="1"/>
  <c r="P1301" i="7"/>
  <c r="O1301" i="7"/>
  <c r="N1302" i="7" l="1"/>
  <c r="P1302" i="7"/>
  <c r="O1302" i="7"/>
  <c r="O1303" i="7" l="1"/>
  <c r="P1303" i="7"/>
  <c r="N1303" i="7"/>
  <c r="P1304" i="7" l="1"/>
  <c r="N1304" i="7"/>
  <c r="O1304" i="7"/>
  <c r="P1305" i="7" l="1"/>
  <c r="N1305" i="7"/>
  <c r="O1305" i="7"/>
  <c r="P1306" i="7" l="1"/>
  <c r="N1306" i="7"/>
  <c r="O1306" i="7"/>
  <c r="O1307" i="7" l="1"/>
  <c r="N1307" i="7"/>
  <c r="P1307" i="7"/>
  <c r="O1308" i="7" l="1"/>
  <c r="N1308" i="7"/>
  <c r="P1308" i="7"/>
  <c r="N1309" i="7" l="1"/>
  <c r="P1309" i="7"/>
  <c r="O1309" i="7"/>
  <c r="P1310" i="7" l="1"/>
  <c r="N1310" i="7"/>
  <c r="O1310" i="7"/>
  <c r="P1311" i="7" l="1"/>
  <c r="N1311" i="7"/>
  <c r="O1311" i="7"/>
  <c r="P1312" i="7" l="1"/>
  <c r="N1312" i="7"/>
  <c r="O1312" i="7"/>
  <c r="N1313" i="7" l="1"/>
  <c r="O1313" i="7"/>
  <c r="P1313" i="7"/>
  <c r="O1314" i="7" l="1"/>
  <c r="N1314" i="7"/>
  <c r="P1314" i="7"/>
  <c r="N1315" i="7" l="1"/>
  <c r="P1315" i="7"/>
  <c r="O1315" i="7"/>
  <c r="P1316" i="7" l="1"/>
  <c r="N1316" i="7"/>
  <c r="O1316" i="7"/>
  <c r="O1317" i="7" l="1"/>
  <c r="N1317" i="7"/>
  <c r="P1317" i="7"/>
  <c r="O1318" i="7" l="1"/>
  <c r="P1318" i="7"/>
  <c r="N1318" i="7"/>
  <c r="P1319" i="7" l="1"/>
  <c r="N1319" i="7"/>
  <c r="O1319" i="7"/>
  <c r="N1320" i="7" l="1"/>
  <c r="P1320" i="7"/>
  <c r="O1320" i="7"/>
  <c r="N1321" i="7" l="1"/>
  <c r="P1321" i="7"/>
  <c r="O1321" i="7"/>
  <c r="P1322" i="7" l="1"/>
  <c r="O1322" i="7"/>
  <c r="N1322" i="7"/>
  <c r="N1323" i="7" l="1"/>
  <c r="P1323" i="7"/>
  <c r="O1323" i="7"/>
  <c r="P1324" i="7" l="1"/>
  <c r="N1324" i="7"/>
  <c r="O1324" i="7"/>
  <c r="N1325" i="7" l="1"/>
  <c r="P1325" i="7"/>
  <c r="O1325" i="7"/>
  <c r="N1326" i="7" l="1"/>
  <c r="O1326" i="7"/>
  <c r="P1326" i="7"/>
  <c r="N1327" i="7" l="1"/>
  <c r="O1327" i="7"/>
  <c r="P1327" i="7"/>
  <c r="P1328" i="7" l="1"/>
  <c r="N1328" i="7"/>
  <c r="O1328" i="7"/>
  <c r="N1329" i="7" l="1"/>
  <c r="P1329" i="7"/>
  <c r="O1329" i="7"/>
  <c r="P1330" i="7" l="1"/>
  <c r="O1330" i="7"/>
  <c r="N1330" i="7"/>
  <c r="N1331" i="7" l="1"/>
  <c r="O1331" i="7"/>
  <c r="P1331" i="7"/>
  <c r="O1332" i="7" l="1"/>
  <c r="P1332" i="7"/>
  <c r="N1332" i="7"/>
  <c r="N1333" i="7" l="1"/>
  <c r="P1333" i="7"/>
  <c r="O1333" i="7"/>
  <c r="O1334" i="7" l="1"/>
  <c r="N1334" i="7"/>
  <c r="P1334" i="7"/>
  <c r="N1335" i="7" l="1"/>
  <c r="P1335" i="7"/>
  <c r="O1335" i="7"/>
  <c r="N1336" i="7" l="1"/>
  <c r="P1336" i="7"/>
  <c r="O1336" i="7"/>
  <c r="N1337" i="7" l="1"/>
  <c r="P1337" i="7"/>
  <c r="O1337" i="7"/>
  <c r="O1338" i="7" l="1"/>
  <c r="P1338" i="7"/>
  <c r="N1338" i="7"/>
  <c r="O1339" i="7" l="1"/>
  <c r="N1339" i="7"/>
  <c r="P1339" i="7"/>
  <c r="N1340" i="7" l="1"/>
  <c r="O1340" i="7"/>
  <c r="P1340" i="7"/>
  <c r="N1341" i="7" l="1"/>
  <c r="P1341" i="7"/>
  <c r="O1341" i="7"/>
  <c r="P1342" i="7" l="1"/>
  <c r="N1342" i="7"/>
  <c r="O1342" i="7"/>
  <c r="N1343" i="7" l="1"/>
  <c r="O1343" i="7"/>
  <c r="P1343" i="7"/>
  <c r="O1344" i="7" l="1"/>
  <c r="N1344" i="7"/>
  <c r="P1344" i="7"/>
  <c r="N1345" i="7" l="1"/>
  <c r="O1345" i="7"/>
  <c r="P1345" i="7"/>
  <c r="P1346" i="7" l="1"/>
  <c r="N1346" i="7"/>
  <c r="O1346" i="7"/>
  <c r="N1347" i="7" l="1"/>
  <c r="P1347" i="7"/>
  <c r="O1347" i="7"/>
  <c r="P1348" i="7" l="1"/>
  <c r="N1348" i="7"/>
  <c r="O1348" i="7"/>
  <c r="N1349" i="7" l="1"/>
  <c r="P1349" i="7"/>
  <c r="O1349" i="7"/>
  <c r="P1350" i="7" l="1"/>
  <c r="O1350" i="7"/>
  <c r="N1350" i="7"/>
  <c r="O1351" i="7" l="1"/>
  <c r="N1351" i="7"/>
  <c r="P1351" i="7"/>
  <c r="O1352" i="7" l="1"/>
  <c r="N1352" i="7"/>
  <c r="P1352" i="7"/>
  <c r="N1353" i="7" l="1"/>
  <c r="P1353" i="7"/>
  <c r="O1353" i="7"/>
  <c r="O1354" i="7" l="1"/>
  <c r="N1354" i="7"/>
  <c r="P1354" i="7"/>
  <c r="N1355" i="7" l="1"/>
  <c r="P1355" i="7"/>
  <c r="O1355" i="7"/>
  <c r="O1356" i="7" l="1"/>
  <c r="P1356" i="7"/>
  <c r="N1356" i="7"/>
  <c r="N1357" i="7" l="1"/>
  <c r="P1357" i="7"/>
  <c r="O1357" i="7"/>
  <c r="O1358" i="7" l="1"/>
  <c r="P1358" i="7"/>
  <c r="N1358" i="7"/>
  <c r="N1359" i="7" l="1"/>
  <c r="P1359" i="7"/>
  <c r="O1359" i="7"/>
  <c r="O1360" i="7" l="1"/>
  <c r="N1360" i="7"/>
  <c r="P1360" i="7"/>
  <c r="N1361" i="7" l="1"/>
  <c r="P1361" i="7"/>
  <c r="O1361" i="7"/>
  <c r="P1362" i="7" l="1"/>
  <c r="N1362" i="7"/>
  <c r="O1362" i="7"/>
  <c r="P1363" i="7" l="1"/>
  <c r="N1363" i="7"/>
  <c r="O1363" i="7"/>
  <c r="N1364" i="7" l="1"/>
  <c r="P1364" i="7"/>
  <c r="O1364" i="7"/>
  <c r="N1365" i="7" l="1"/>
  <c r="P1365" i="7"/>
  <c r="O1365" i="7"/>
  <c r="N1366" i="7" l="1"/>
  <c r="P1366" i="7"/>
  <c r="O1366" i="7"/>
  <c r="N1367" i="7" l="1"/>
  <c r="O1367" i="7"/>
  <c r="P1367" i="7"/>
  <c r="O1368" i="7" l="1"/>
  <c r="N1368" i="7"/>
  <c r="P1368" i="7"/>
  <c r="N1369" i="7" l="1"/>
  <c r="P1369" i="7"/>
  <c r="O1369" i="7"/>
  <c r="P1370" i="7" l="1"/>
  <c r="N1370" i="7"/>
  <c r="O1370" i="7"/>
  <c r="N1371" i="7" l="1"/>
  <c r="P1371" i="7"/>
  <c r="O1371" i="7"/>
  <c r="P1372" i="7" l="1"/>
  <c r="N1372" i="7"/>
  <c r="O1372" i="7"/>
  <c r="N1373" i="7" l="1"/>
  <c r="P1373" i="7"/>
  <c r="O1373" i="7"/>
  <c r="O1374" i="7" l="1"/>
  <c r="N1374" i="7"/>
  <c r="P1374" i="7"/>
  <c r="N1375" i="7" l="1"/>
  <c r="P1375" i="7"/>
  <c r="O1375" i="7"/>
  <c r="P1376" i="7" l="1"/>
  <c r="N1376" i="7"/>
  <c r="O1376" i="7"/>
  <c r="N1377" i="7" l="1"/>
  <c r="P1377" i="7"/>
  <c r="O1377" i="7"/>
  <c r="N1378" i="7" l="1"/>
  <c r="O1378" i="7"/>
  <c r="P1378" i="7"/>
  <c r="N1379" i="7" l="1"/>
  <c r="P1379" i="7"/>
  <c r="O1379" i="7"/>
  <c r="P1380" i="7" l="1"/>
  <c r="O1380" i="7"/>
  <c r="N1380" i="7"/>
  <c r="N1381" i="7" l="1"/>
  <c r="P1381" i="7"/>
  <c r="O1381" i="7"/>
  <c r="P1382" i="7" l="1"/>
  <c r="N1382" i="7"/>
  <c r="O1382" i="7"/>
  <c r="N1383" i="7" l="1"/>
  <c r="O1383" i="7"/>
  <c r="P1383" i="7"/>
  <c r="O1384" i="7" l="1"/>
  <c r="P1384" i="7"/>
  <c r="N1384" i="7"/>
  <c r="N1385" i="7" l="1"/>
  <c r="O1385" i="7"/>
  <c r="P1385" i="7"/>
  <c r="O1386" i="7" l="1"/>
  <c r="N1386" i="7"/>
  <c r="P1386" i="7"/>
  <c r="N1387" i="7" l="1"/>
  <c r="P1387" i="7"/>
  <c r="O1387" i="7"/>
  <c r="P1388" i="7" l="1"/>
  <c r="O1388" i="7"/>
  <c r="N1388" i="7"/>
  <c r="N1389" i="7" l="1"/>
  <c r="P1389" i="7"/>
  <c r="O1389" i="7"/>
  <c r="N1390" i="7" l="1"/>
  <c r="P1390" i="7"/>
  <c r="O1390" i="7"/>
  <c r="N1391" i="7" l="1"/>
  <c r="P1391" i="7"/>
  <c r="O1391" i="7"/>
  <c r="N1392" i="7" l="1"/>
  <c r="O1392" i="7"/>
  <c r="P1392" i="7"/>
  <c r="P1393" i="7" l="1"/>
  <c r="N1393" i="7"/>
  <c r="O1393" i="7"/>
  <c r="P1394" i="7" l="1"/>
  <c r="N1394" i="7"/>
  <c r="O1394" i="7"/>
  <c r="N1395" i="7" l="1"/>
  <c r="P1395" i="7"/>
  <c r="O1395" i="7"/>
  <c r="P1396" i="7" l="1"/>
  <c r="O1396" i="7"/>
  <c r="N1396" i="7"/>
  <c r="N1397" i="7" l="1"/>
  <c r="P1397" i="7"/>
  <c r="O1397" i="7"/>
  <c r="O1398" i="7" l="1"/>
  <c r="N1398" i="7"/>
  <c r="P1398" i="7"/>
  <c r="N1399" i="7" l="1"/>
  <c r="P1399" i="7"/>
  <c r="O1399" i="7"/>
  <c r="P1400" i="7" l="1"/>
  <c r="N1400" i="7"/>
  <c r="O1400" i="7"/>
  <c r="N1401" i="7" l="1"/>
  <c r="P1401" i="7"/>
  <c r="O1401" i="7"/>
  <c r="P1402" i="7" l="1"/>
  <c r="N1402" i="7"/>
  <c r="O1402" i="7"/>
  <c r="N1403" i="7" l="1"/>
  <c r="O1403" i="7"/>
  <c r="P1403" i="7"/>
  <c r="O1404" i="7" l="1"/>
  <c r="P1404" i="7"/>
  <c r="N1404" i="7"/>
  <c r="N1405" i="7" l="1"/>
  <c r="O1405" i="7"/>
  <c r="P1405" i="7"/>
  <c r="P1406" i="7" l="1"/>
  <c r="N1406" i="7"/>
  <c r="O1406" i="7"/>
  <c r="N1407" i="7" l="1"/>
  <c r="P1407" i="7"/>
  <c r="O1407" i="7"/>
  <c r="O1408" i="7" l="1"/>
  <c r="P1408" i="7"/>
  <c r="N1408" i="7"/>
  <c r="O1409" i="7" l="1"/>
  <c r="N1409" i="7"/>
  <c r="P1409" i="7"/>
  <c r="O1410" i="7" l="1"/>
  <c r="N1410" i="7"/>
  <c r="P1410" i="7"/>
  <c r="P1411" i="7" l="1"/>
  <c r="N1411" i="7"/>
  <c r="O1411" i="7"/>
  <c r="P1412" i="7" l="1"/>
  <c r="O1412" i="7"/>
  <c r="N1412" i="7"/>
  <c r="N1413" i="7" l="1"/>
  <c r="P1413" i="7"/>
  <c r="O1413" i="7"/>
  <c r="N1414" i="7" l="1"/>
  <c r="P1414" i="7"/>
  <c r="O1414" i="7"/>
  <c r="O1415" i="7" l="1"/>
  <c r="N1415" i="7"/>
  <c r="P1415" i="7"/>
  <c r="N1416" i="7" l="1"/>
  <c r="O1416" i="7"/>
  <c r="P1416" i="7"/>
  <c r="O1417" i="7" l="1"/>
  <c r="N1417" i="7"/>
  <c r="P1417" i="7"/>
  <c r="P1418" i="7" l="1"/>
  <c r="N1418" i="7"/>
  <c r="O1418" i="7"/>
  <c r="O1419" i="7" l="1"/>
  <c r="N1419" i="7"/>
  <c r="P1419" i="7"/>
  <c r="P1420" i="7" l="1"/>
  <c r="O1420" i="7"/>
  <c r="N1420" i="7"/>
  <c r="O1421" i="7" l="1"/>
  <c r="N1421" i="7"/>
  <c r="P1421" i="7"/>
  <c r="P1422" i="7" l="1"/>
  <c r="O1422" i="7"/>
  <c r="N1422" i="7"/>
  <c r="P1423" i="7" l="1"/>
  <c r="N1423" i="7"/>
  <c r="O1423" i="7"/>
  <c r="O1424" i="7" l="1"/>
  <c r="P1424" i="7"/>
  <c r="N1424" i="7"/>
  <c r="P1425" i="7" l="1"/>
  <c r="N1425" i="7"/>
  <c r="O1425" i="7"/>
  <c r="P1426" i="7" l="1"/>
  <c r="N1426" i="7"/>
  <c r="O1426" i="7"/>
  <c r="N1427" i="7" l="1"/>
  <c r="P1427" i="7"/>
  <c r="O1427" i="7"/>
  <c r="N1428" i="7" l="1"/>
  <c r="P1428" i="7"/>
  <c r="O1428" i="7"/>
  <c r="P1429" i="7" l="1"/>
  <c r="N1429" i="7"/>
  <c r="O1429" i="7"/>
  <c r="O1430" i="7" l="1"/>
  <c r="N1430" i="7"/>
  <c r="P1430" i="7"/>
  <c r="O1431" i="7" l="1"/>
  <c r="N1431" i="7"/>
  <c r="P1431" i="7"/>
  <c r="P1432" i="7" l="1"/>
  <c r="N1432" i="7"/>
  <c r="O1432" i="7"/>
  <c r="P1433" i="7" l="1"/>
  <c r="N1433" i="7"/>
  <c r="O1433" i="7"/>
  <c r="O1434" i="7" l="1"/>
  <c r="N1434" i="7"/>
  <c r="P1434" i="7"/>
  <c r="P1435" i="7" l="1"/>
  <c r="N1435" i="7"/>
  <c r="O1435" i="7"/>
  <c r="P1436" i="7" l="1"/>
  <c r="N1436" i="7"/>
  <c r="O1436" i="7"/>
  <c r="O1437" i="7" l="1"/>
  <c r="N1437" i="7"/>
  <c r="P1437" i="7"/>
  <c r="N1438" i="7" l="1"/>
  <c r="P1438" i="7"/>
  <c r="O1438" i="7"/>
  <c r="N1439" i="7" l="1"/>
  <c r="O1439" i="7"/>
  <c r="P1439" i="7"/>
  <c r="P1440" i="7" l="1"/>
  <c r="N1440" i="7"/>
  <c r="O1440" i="7"/>
  <c r="N1441" i="7" l="1"/>
  <c r="P1441" i="7"/>
  <c r="O1441" i="7"/>
  <c r="O1442" i="7" l="1"/>
  <c r="P1442" i="7"/>
  <c r="N1442" i="7"/>
  <c r="N1443" i="7" l="1"/>
  <c r="P1443" i="7"/>
  <c r="O1443" i="7"/>
  <c r="N1444" i="7" l="1"/>
  <c r="O1444" i="7"/>
  <c r="P1444" i="7"/>
  <c r="N1445" i="7" l="1"/>
  <c r="O1445" i="7"/>
  <c r="P1445" i="7"/>
  <c r="N1446" i="7" l="1"/>
  <c r="O1446" i="7"/>
  <c r="P1446" i="7"/>
  <c r="P1447" i="7" l="1"/>
  <c r="N1447" i="7"/>
  <c r="O1447" i="7"/>
  <c r="N1448" i="7" l="1"/>
  <c r="O1448" i="7"/>
  <c r="P1448" i="7"/>
  <c r="N1449" i="7" l="1"/>
  <c r="P1449" i="7"/>
  <c r="O1449" i="7"/>
  <c r="N1450" i="7" l="1"/>
  <c r="P1450" i="7"/>
  <c r="O1450" i="7"/>
  <c r="N1451" i="7" l="1"/>
  <c r="P1451" i="7"/>
  <c r="O1451" i="7"/>
  <c r="P1452" i="7" l="1"/>
  <c r="O1452" i="7"/>
  <c r="N1452" i="7"/>
  <c r="N1453" i="7" l="1"/>
  <c r="P1453" i="7"/>
  <c r="O1453" i="7"/>
  <c r="P1454" i="7" l="1"/>
  <c r="N1454" i="7"/>
  <c r="O1454" i="7"/>
  <c r="O1455" i="7" l="1"/>
  <c r="N1455" i="7"/>
  <c r="P1455" i="7"/>
  <c r="O1456" i="7" l="1"/>
  <c r="P1456" i="7"/>
  <c r="N1456" i="7"/>
  <c r="N1457" i="7" l="1"/>
  <c r="O1457" i="7"/>
  <c r="P1457" i="7"/>
  <c r="P1458" i="7" l="1"/>
  <c r="O1458" i="7"/>
  <c r="N1458" i="7"/>
  <c r="N1459" i="7" l="1"/>
  <c r="P1459" i="7"/>
  <c r="O1459" i="7"/>
  <c r="P1460" i="7" l="1"/>
  <c r="N1460" i="7"/>
  <c r="O1460" i="7"/>
  <c r="N1461" i="7" l="1"/>
  <c r="P1461" i="7"/>
  <c r="O1461" i="7"/>
  <c r="P1462" i="7" l="1"/>
  <c r="N1462" i="7"/>
  <c r="O1462" i="7"/>
  <c r="N1463" i="7" l="1"/>
  <c r="P1463" i="7"/>
  <c r="O1463" i="7"/>
  <c r="O1464" i="7" l="1"/>
  <c r="P1464" i="7"/>
  <c r="N1464" i="7"/>
  <c r="P1465" i="7" l="1"/>
  <c r="O1465" i="7"/>
  <c r="N1465" i="7"/>
  <c r="P1466" i="7" l="1"/>
  <c r="O1466" i="7"/>
  <c r="N1466" i="7"/>
  <c r="N1467" i="7" l="1"/>
  <c r="O1467" i="7"/>
  <c r="P1467" i="7"/>
  <c r="P1468" i="7" l="1"/>
  <c r="N1468" i="7"/>
  <c r="O1468" i="7"/>
  <c r="P1469" i="7" l="1"/>
  <c r="O1469" i="7"/>
  <c r="N1469" i="7"/>
  <c r="P1470" i="7" l="1"/>
  <c r="N1470" i="7"/>
  <c r="O1470" i="7"/>
  <c r="P1471" i="7" l="1"/>
  <c r="O1471" i="7"/>
  <c r="N1471" i="7"/>
  <c r="N1472" i="7" l="1"/>
  <c r="P1472" i="7"/>
  <c r="O1472" i="7"/>
  <c r="N1473" i="7" l="1"/>
  <c r="O1473" i="7"/>
  <c r="P1473" i="7"/>
  <c r="O1474" i="7" l="1"/>
  <c r="N1474" i="7"/>
  <c r="P1474" i="7"/>
  <c r="O1475" i="7" l="1"/>
  <c r="P1475" i="7"/>
  <c r="N1475" i="7"/>
  <c r="P1476" i="7" l="1"/>
  <c r="O1476" i="7"/>
  <c r="N1476" i="7"/>
  <c r="N1477" i="7" l="1"/>
  <c r="O1477" i="7"/>
  <c r="P1477" i="7"/>
  <c r="N1478" i="7" l="1"/>
  <c r="P1478" i="7"/>
  <c r="O1478" i="7"/>
  <c r="N1479" i="7" l="1"/>
  <c r="O1479" i="7"/>
  <c r="P1479" i="7"/>
  <c r="P1480" i="7" l="1"/>
  <c r="O1480" i="7"/>
  <c r="N1480" i="7"/>
  <c r="P1481" i="7" l="1"/>
  <c r="N1481" i="7"/>
  <c r="O1481" i="7"/>
  <c r="O1482" i="7" l="1"/>
  <c r="N1482" i="7"/>
  <c r="P1482" i="7"/>
  <c r="O1483" i="7" l="1"/>
  <c r="P1483" i="7"/>
  <c r="N1483" i="7"/>
  <c r="P1484" i="7" l="1"/>
  <c r="O1484" i="7"/>
  <c r="N1484" i="7"/>
  <c r="N1485" i="7" l="1"/>
  <c r="P1485" i="7"/>
  <c r="O1485" i="7"/>
  <c r="P1486" i="7" l="1"/>
  <c r="N1486" i="7"/>
  <c r="O1486" i="7"/>
  <c r="P1487" i="7" l="1"/>
  <c r="O1487" i="7"/>
  <c r="N1487" i="7"/>
  <c r="P1488" i="7" l="1"/>
  <c r="N1488" i="7"/>
  <c r="O1488" i="7"/>
  <c r="O1489" i="7" l="1"/>
  <c r="N1489" i="7"/>
  <c r="P1489" i="7"/>
  <c r="P1490" i="7" l="1"/>
  <c r="O1490" i="7"/>
  <c r="N1490" i="7"/>
  <c r="P1491" i="7" l="1"/>
  <c r="N1491" i="7"/>
  <c r="O1491" i="7"/>
  <c r="N1492" i="7" l="1"/>
  <c r="O1492" i="7"/>
  <c r="P1492" i="7"/>
  <c r="P1493" i="7" l="1"/>
  <c r="N1493" i="7"/>
  <c r="O1493" i="7"/>
  <c r="N1494" i="7" l="1"/>
  <c r="O1494" i="7"/>
  <c r="P1494" i="7"/>
  <c r="N1495" i="7" l="1"/>
  <c r="O1495" i="7"/>
  <c r="P1495" i="7"/>
  <c r="N1496" i="7" l="1"/>
  <c r="P1496" i="7"/>
  <c r="O1496" i="7"/>
  <c r="O1497" i="7" l="1"/>
  <c r="N1497" i="7"/>
  <c r="P1497" i="7"/>
  <c r="P1498" i="7" l="1"/>
  <c r="O1498" i="7"/>
  <c r="N1498" i="7"/>
  <c r="P1499" i="7" l="1"/>
  <c r="O1499" i="7"/>
  <c r="N1499" i="7"/>
  <c r="P1500" i="7" l="1"/>
  <c r="O1500" i="7"/>
  <c r="N1500" i="7"/>
  <c r="N1501" i="7" l="1"/>
  <c r="P1501" i="7"/>
  <c r="O1501" i="7"/>
  <c r="P1502" i="7" l="1"/>
  <c r="N1502" i="7"/>
  <c r="O1502" i="7"/>
  <c r="N1503" i="7" l="1"/>
  <c r="O1503" i="7"/>
  <c r="P1503" i="7"/>
  <c r="P1504" i="7" l="1"/>
  <c r="N1504" i="7"/>
  <c r="O1504" i="7"/>
  <c r="N1505" i="7" l="1"/>
  <c r="P1505" i="7"/>
  <c r="O1505" i="7"/>
  <c r="O1506" i="7" l="1"/>
  <c r="N1506" i="7"/>
  <c r="P1506" i="7"/>
  <c r="N1507" i="7" l="1"/>
  <c r="O1507" i="7"/>
  <c r="P1507" i="7"/>
  <c r="N1508" i="7" l="1"/>
  <c r="O1508" i="7"/>
  <c r="P1508" i="7"/>
  <c r="O1509" i="7" l="1"/>
  <c r="N1509" i="7"/>
  <c r="P1509" i="7"/>
  <c r="N1510" i="7" l="1"/>
  <c r="O1510" i="7"/>
  <c r="P1510" i="7"/>
  <c r="N1511" i="7" l="1"/>
  <c r="O1511" i="7"/>
  <c r="P1511" i="7"/>
  <c r="O1512" i="7" l="1"/>
  <c r="N1512" i="7"/>
  <c r="P1512" i="7"/>
  <c r="P1513" i="7" l="1"/>
  <c r="O1513" i="7"/>
  <c r="N1513" i="7"/>
  <c r="P1514" i="7" l="1"/>
  <c r="N1514" i="7"/>
  <c r="O1514" i="7"/>
  <c r="N1515" i="7" l="1"/>
  <c r="P1515" i="7"/>
  <c r="O1515" i="7"/>
  <c r="P1516" i="7" l="1"/>
  <c r="N1516" i="7"/>
  <c r="O1516" i="7"/>
  <c r="P1517" i="7" l="1"/>
  <c r="O1517" i="7"/>
  <c r="N1517" i="7"/>
  <c r="O1518" i="7" l="1"/>
  <c r="N1518" i="7"/>
  <c r="P1518" i="7"/>
  <c r="P1519" i="7" l="1"/>
  <c r="N1519" i="7"/>
  <c r="O1519" i="7"/>
  <c r="O1520" i="7" l="1"/>
  <c r="P1520" i="7"/>
  <c r="N1520" i="7"/>
  <c r="N1521" i="7" l="1"/>
  <c r="P1521" i="7"/>
  <c r="O1521" i="7"/>
  <c r="O1522" i="7" l="1"/>
  <c r="N1522" i="7"/>
  <c r="P1522" i="7"/>
  <c r="N1523" i="7" l="1"/>
  <c r="P1523" i="7"/>
  <c r="O1523" i="7"/>
  <c r="P1524" i="7" l="1"/>
  <c r="N1524" i="7"/>
  <c r="O1524" i="7"/>
  <c r="N1525" i="7" l="1"/>
  <c r="O1525" i="7"/>
  <c r="P1525" i="7"/>
  <c r="P1526" i="7" l="1"/>
  <c r="N1526" i="7"/>
  <c r="O1526" i="7"/>
  <c r="P1527" i="7" l="1"/>
  <c r="O1527" i="7"/>
  <c r="N1527" i="7"/>
  <c r="N1528" i="7" l="1"/>
  <c r="P1528" i="7"/>
  <c r="O1528" i="7"/>
  <c r="O1529" i="7" l="1"/>
  <c r="N1529" i="7"/>
  <c r="P1529" i="7"/>
  <c r="O1530" i="7" l="1"/>
  <c r="N1530" i="7"/>
  <c r="P1530" i="7"/>
  <c r="P1531" i="7" l="1"/>
  <c r="O1531" i="7"/>
  <c r="N1531" i="7"/>
  <c r="N1532" i="7" l="1"/>
  <c r="P1532" i="7"/>
  <c r="O1532" i="7"/>
  <c r="P1533" i="7" l="1"/>
  <c r="N1533" i="7"/>
  <c r="O1533" i="7"/>
  <c r="O1534" i="7" l="1"/>
  <c r="N1534" i="7"/>
  <c r="P1534" i="7"/>
  <c r="N1535" i="7" l="1"/>
  <c r="P1535" i="7"/>
  <c r="O1535" i="7"/>
  <c r="N1536" i="7" l="1"/>
  <c r="P1536" i="7"/>
  <c r="O1536" i="7"/>
  <c r="O1537" i="7" l="1"/>
  <c r="N1537" i="7"/>
  <c r="P1537" i="7"/>
  <c r="O1538" i="7" l="1"/>
  <c r="P1538" i="7"/>
  <c r="N1538" i="7"/>
  <c r="N1539" i="7" l="1"/>
  <c r="P1539" i="7"/>
  <c r="O1539" i="7"/>
  <c r="O1540" i="7" l="1"/>
  <c r="P1540" i="7"/>
  <c r="N1540" i="7"/>
  <c r="P1541" i="7" l="1"/>
  <c r="N1541" i="7"/>
  <c r="O1541" i="7"/>
  <c r="O1542" i="7" l="1"/>
  <c r="N1542" i="7"/>
  <c r="P1542" i="7"/>
  <c r="P1543" i="7" l="1"/>
  <c r="N1543" i="7"/>
  <c r="O1543" i="7"/>
  <c r="O1544" i="7" l="1"/>
  <c r="P1544" i="7"/>
  <c r="N1544" i="7"/>
  <c r="O1545" i="7" l="1"/>
  <c r="N1545" i="7"/>
  <c r="P1545" i="7"/>
  <c r="P1546" i="7" l="1"/>
  <c r="O1546" i="7"/>
  <c r="N1546" i="7"/>
  <c r="O1547" i="7" l="1"/>
  <c r="P1547" i="7"/>
  <c r="N1547" i="7"/>
  <c r="N1548" i="7" l="1"/>
  <c r="P1548" i="7"/>
  <c r="O1548" i="7"/>
  <c r="N1549" i="7" l="1"/>
  <c r="P1549" i="7"/>
  <c r="O1549" i="7"/>
  <c r="P1550" i="7" l="1"/>
  <c r="N1550" i="7"/>
  <c r="O1550" i="7"/>
  <c r="O1551" i="7" l="1"/>
  <c r="N1551" i="7"/>
  <c r="P1551" i="7"/>
  <c r="P1552" i="7" l="1"/>
  <c r="O1552" i="7"/>
  <c r="N1552" i="7"/>
  <c r="N1553" i="7" l="1"/>
  <c r="P1553" i="7"/>
  <c r="O1553" i="7"/>
  <c r="N1554" i="7" l="1"/>
  <c r="O1554" i="7"/>
  <c r="P1554" i="7"/>
  <c r="N1555" i="7" l="1"/>
  <c r="O1555" i="7"/>
  <c r="P1555" i="7"/>
  <c r="P1556" i="7" l="1"/>
  <c r="N1556" i="7"/>
  <c r="O1556" i="7"/>
  <c r="P1557" i="7" l="1"/>
  <c r="N1557" i="7"/>
  <c r="O1557" i="7"/>
  <c r="O1558" i="7" l="1"/>
  <c r="N1558" i="7"/>
  <c r="P1558" i="7"/>
  <c r="N1559" i="7" l="1"/>
  <c r="P1559" i="7"/>
  <c r="O1559" i="7"/>
  <c r="O1560" i="7" l="1"/>
  <c r="N1560" i="7"/>
  <c r="P1560" i="7"/>
  <c r="P1561" i="7" l="1"/>
  <c r="N1561" i="7"/>
  <c r="O1561" i="7"/>
  <c r="P1562" i="7" l="1"/>
  <c r="O1562" i="7"/>
  <c r="N1562" i="7"/>
  <c r="N1563" i="7" l="1"/>
  <c r="P1563" i="7"/>
  <c r="O1563" i="7"/>
  <c r="O1564" i="7" l="1"/>
  <c r="N1564" i="7"/>
  <c r="P1564" i="7"/>
  <c r="O1565" i="7" l="1"/>
  <c r="P1565" i="7"/>
  <c r="N1565" i="7"/>
  <c r="P1566" i="7" l="1"/>
  <c r="O1566" i="7"/>
  <c r="N1566" i="7"/>
  <c r="N1567" i="7" l="1"/>
  <c r="P1567" i="7"/>
  <c r="O1567" i="7"/>
  <c r="P1568" i="7" l="1"/>
  <c r="N1568" i="7"/>
  <c r="O1568" i="7"/>
  <c r="O1569" i="7" l="1"/>
  <c r="P1569" i="7"/>
  <c r="N1569" i="7"/>
  <c r="N1570" i="7" l="1"/>
  <c r="P1570" i="7"/>
  <c r="O1570" i="7"/>
  <c r="O1571" i="7" l="1"/>
  <c r="P1571" i="7"/>
  <c r="N1571" i="7"/>
  <c r="O1572" i="7" l="1"/>
  <c r="P1572" i="7"/>
  <c r="N1572" i="7"/>
  <c r="P1573" i="7" l="1"/>
  <c r="N1573" i="7"/>
  <c r="O1573" i="7"/>
  <c r="O1574" i="7" l="1"/>
  <c r="N1574" i="7"/>
  <c r="P1574" i="7"/>
  <c r="P1575" i="7" l="1"/>
  <c r="O1575" i="7"/>
  <c r="N1575" i="7"/>
  <c r="O1576" i="7" l="1"/>
  <c r="N1576" i="7"/>
  <c r="P1576" i="7"/>
  <c r="P1577" i="7" l="1"/>
  <c r="N1577" i="7"/>
  <c r="O1577" i="7"/>
  <c r="P1578" i="7" l="1"/>
  <c r="O1578" i="7"/>
  <c r="N1578" i="7"/>
  <c r="P1579" i="7" l="1"/>
  <c r="O1579" i="7"/>
  <c r="N1579" i="7"/>
  <c r="O1580" i="7" l="1"/>
  <c r="N1580" i="7"/>
  <c r="P1580" i="7"/>
  <c r="O1581" i="7" l="1"/>
  <c r="P1581" i="7"/>
  <c r="N1581" i="7"/>
  <c r="P1582" i="7" l="1"/>
  <c r="O1582" i="7"/>
  <c r="N1582" i="7"/>
  <c r="P1583" i="7" l="1"/>
  <c r="O1583" i="7"/>
  <c r="N1583" i="7"/>
  <c r="O1584" i="7" l="1"/>
  <c r="P1584" i="7"/>
  <c r="N1584" i="7"/>
  <c r="P1585" i="7" l="1"/>
  <c r="O1585" i="7"/>
  <c r="N1585" i="7"/>
  <c r="O1586" i="7" l="1"/>
  <c r="P1586" i="7"/>
  <c r="N1586" i="7"/>
  <c r="P1587" i="7" l="1"/>
  <c r="O1587" i="7"/>
  <c r="N1587" i="7"/>
  <c r="O1588" i="7" l="1"/>
  <c r="N1588" i="7"/>
  <c r="P1588" i="7"/>
  <c r="P1589" i="7" l="1"/>
  <c r="N1589" i="7"/>
  <c r="O1589" i="7"/>
  <c r="P1590" i="7" l="1"/>
  <c r="O1590" i="7"/>
  <c r="N1590" i="7"/>
  <c r="P1591" i="7" l="1"/>
  <c r="N1591" i="7"/>
  <c r="O1591" i="7"/>
  <c r="O1592" i="7" l="1"/>
  <c r="P1592" i="7"/>
  <c r="N1592" i="7"/>
  <c r="P1593" i="7" l="1"/>
  <c r="O1593" i="7"/>
  <c r="N1593" i="7"/>
  <c r="P1594" i="7" l="1"/>
  <c r="N1594" i="7"/>
  <c r="O1594" i="7"/>
  <c r="P1595" i="7" l="1"/>
  <c r="O1595" i="7"/>
  <c r="N1595" i="7"/>
  <c r="P1596" i="7" l="1"/>
  <c r="O1596" i="7"/>
  <c r="N1596" i="7"/>
  <c r="O1597" i="7" l="1"/>
  <c r="P1597" i="7"/>
  <c r="N1597" i="7"/>
  <c r="O1598" i="7" l="1"/>
  <c r="P1598" i="7"/>
  <c r="N1598" i="7"/>
  <c r="N1599" i="7" l="1"/>
  <c r="P1599" i="7"/>
  <c r="O1599" i="7"/>
  <c r="N1600" i="7" l="1"/>
  <c r="P1600" i="7"/>
  <c r="O1600" i="7"/>
  <c r="N1601" i="7" l="1"/>
  <c r="P1601" i="7"/>
  <c r="O1601" i="7"/>
  <c r="N1602" i="7" l="1"/>
  <c r="P1602" i="7"/>
  <c r="O1602" i="7"/>
  <c r="O1603" i="7" l="1"/>
  <c r="N1603" i="7"/>
  <c r="P1603" i="7"/>
  <c r="O1604" i="7" l="1"/>
  <c r="N1604" i="7"/>
  <c r="P1604" i="7"/>
  <c r="P1605" i="7" l="1"/>
  <c r="N1605" i="7"/>
  <c r="O1605" i="7"/>
  <c r="O1606" i="7" l="1"/>
  <c r="N1606" i="7"/>
  <c r="P1606" i="7"/>
  <c r="O1607" i="7" l="1"/>
  <c r="P1607" i="7"/>
  <c r="N1607" i="7"/>
  <c r="P1608" i="7" l="1"/>
  <c r="O1608" i="7"/>
  <c r="N1608" i="7"/>
  <c r="P1609" i="7" l="1"/>
  <c r="O1609" i="7"/>
  <c r="N1609" i="7"/>
  <c r="O1610" i="7" l="1"/>
  <c r="P1610" i="7"/>
  <c r="N1610" i="7"/>
  <c r="P1611" i="7" l="1"/>
  <c r="O1611" i="7"/>
  <c r="N1611" i="7"/>
  <c r="O1612" i="7" l="1"/>
  <c r="N1612" i="7"/>
  <c r="P1612" i="7"/>
  <c r="O1613" i="7" l="1"/>
  <c r="P1613" i="7"/>
  <c r="N1613" i="7"/>
  <c r="P1614" i="7" l="1"/>
  <c r="O1614" i="7"/>
  <c r="N1614" i="7"/>
  <c r="O1615" i="7" l="1"/>
  <c r="N1615" i="7"/>
  <c r="P1615" i="7"/>
  <c r="O1616" i="7" l="1"/>
  <c r="P1616" i="7"/>
  <c r="N1616" i="7"/>
  <c r="P1617" i="7" l="1"/>
  <c r="O1617" i="7"/>
  <c r="N1617" i="7"/>
  <c r="N1618" i="7" l="1"/>
  <c r="O1618" i="7"/>
  <c r="P1618" i="7"/>
  <c r="O1619" i="7" l="1"/>
  <c r="P1619" i="7"/>
  <c r="N1619" i="7"/>
  <c r="P1620" i="7" l="1"/>
  <c r="O1620" i="7"/>
  <c r="N1620" i="7"/>
  <c r="P1621" i="7" l="1"/>
  <c r="N1621" i="7"/>
  <c r="O1621" i="7"/>
  <c r="O1622" i="7" l="1"/>
  <c r="P1622" i="7"/>
  <c r="N1622" i="7"/>
  <c r="P1623" i="7" l="1"/>
  <c r="O1623" i="7"/>
  <c r="N1623" i="7"/>
  <c r="O1624" i="7" l="1"/>
  <c r="P1624" i="7"/>
  <c r="N1624" i="7"/>
  <c r="P1625" i="7" l="1"/>
  <c r="N1625" i="7"/>
  <c r="O1625" i="7"/>
  <c r="P1626" i="7" l="1"/>
  <c r="O1626" i="7"/>
  <c r="N1626" i="7"/>
  <c r="O1627" i="7" l="1"/>
  <c r="P1627" i="7"/>
  <c r="N1627" i="7"/>
  <c r="O1628" i="7" l="1"/>
  <c r="P1628" i="7"/>
  <c r="N1628" i="7"/>
  <c r="N1629" i="7" l="1"/>
  <c r="P1629" i="7"/>
  <c r="O1629" i="7"/>
  <c r="O1630" i="7" l="1"/>
  <c r="N1630" i="7"/>
  <c r="P1630" i="7"/>
  <c r="P1631" i="7" l="1"/>
  <c r="N1631" i="7"/>
  <c r="O1631" i="7"/>
  <c r="O1632" i="7" l="1"/>
  <c r="P1632" i="7"/>
  <c r="N1632" i="7"/>
  <c r="O1633" i="7" l="1"/>
  <c r="P1633" i="7"/>
  <c r="N1633" i="7"/>
  <c r="O1634" i="7" l="1"/>
  <c r="N1634" i="7"/>
  <c r="P1634" i="7"/>
  <c r="O1635" i="7" l="1"/>
  <c r="P1635" i="7"/>
  <c r="N1635" i="7"/>
  <c r="N1636" i="7" l="1"/>
  <c r="O1636" i="7"/>
  <c r="P1636" i="7"/>
  <c r="O1637" i="7" l="1"/>
  <c r="N1637" i="7"/>
  <c r="P1637" i="7"/>
  <c r="P1638" i="7" l="1"/>
  <c r="O1638" i="7"/>
  <c r="N1638" i="7"/>
  <c r="P1639" i="7" l="1"/>
  <c r="O1639" i="7"/>
  <c r="N1639" i="7"/>
  <c r="N1640" i="7" l="1"/>
  <c r="P1640" i="7"/>
  <c r="O1640" i="7"/>
  <c r="P1641" i="7" l="1"/>
  <c r="N1641" i="7"/>
  <c r="O1641" i="7"/>
  <c r="O1642" i="7" l="1"/>
  <c r="P1642" i="7"/>
  <c r="N1642" i="7"/>
  <c r="N1643" i="7" l="1"/>
  <c r="O1643" i="7"/>
  <c r="P1643" i="7"/>
  <c r="P1644" i="7" l="1"/>
  <c r="O1644" i="7"/>
  <c r="N1644" i="7"/>
  <c r="O1645" i="7" l="1"/>
  <c r="P1645" i="7"/>
  <c r="N1645" i="7"/>
  <c r="O1646" i="7" l="1"/>
  <c r="P1646" i="7"/>
  <c r="N1646" i="7"/>
  <c r="P1647" i="7" l="1"/>
  <c r="O1647" i="7"/>
  <c r="N1647" i="7"/>
  <c r="O1648" i="7" l="1"/>
  <c r="N1648" i="7"/>
  <c r="P1648" i="7"/>
  <c r="P1649" i="7" l="1"/>
  <c r="O1649" i="7"/>
  <c r="N1649" i="7"/>
  <c r="P1650" i="7" l="1"/>
  <c r="O1650" i="7"/>
  <c r="N1650" i="7"/>
  <c r="P1651" i="7" l="1"/>
  <c r="O1651" i="7"/>
  <c r="N1651" i="7"/>
  <c r="N1652" i="7" l="1"/>
  <c r="O1652" i="7"/>
  <c r="P1652" i="7"/>
  <c r="O1653" i="7" l="1"/>
  <c r="P1653" i="7"/>
  <c r="N1653" i="7"/>
  <c r="P1654" i="7" l="1"/>
  <c r="O1654" i="7"/>
  <c r="N1654" i="7"/>
  <c r="O1655" i="7" l="1"/>
  <c r="P1655" i="7"/>
  <c r="N1655" i="7"/>
  <c r="P1656" i="7" l="1"/>
  <c r="O1656" i="7"/>
  <c r="N1656" i="7"/>
  <c r="P1657" i="7" l="1"/>
  <c r="O1657" i="7"/>
  <c r="N1657" i="7"/>
  <c r="P1658" i="7" l="1"/>
  <c r="O1658" i="7"/>
  <c r="N1658" i="7"/>
  <c r="P1659" i="7" l="1"/>
  <c r="O1659" i="7"/>
  <c r="N1659" i="7"/>
  <c r="N1660" i="7" l="1"/>
  <c r="O1660" i="7"/>
  <c r="P1660" i="7"/>
  <c r="O1661" i="7" l="1"/>
  <c r="N1661" i="7"/>
  <c r="P1661" i="7"/>
  <c r="P1662" i="7" l="1"/>
  <c r="O1662" i="7"/>
  <c r="N1662" i="7"/>
  <c r="P1663" i="7" l="1"/>
  <c r="O1663" i="7"/>
  <c r="N1663" i="7"/>
  <c r="O1664" i="7" l="1"/>
  <c r="N1664" i="7"/>
  <c r="P1664" i="7"/>
  <c r="P1665" i="7" l="1"/>
  <c r="N1665" i="7"/>
  <c r="O1665" i="7"/>
  <c r="O1666" i="7" l="1"/>
  <c r="N1666" i="7"/>
  <c r="P1666" i="7"/>
  <c r="P1667" i="7" l="1"/>
  <c r="N1667" i="7"/>
  <c r="O1667" i="7"/>
  <c r="P1668" i="7" l="1"/>
  <c r="N1668" i="7"/>
  <c r="O1668" i="7"/>
  <c r="P1669" i="7" l="1"/>
  <c r="O1669" i="7"/>
  <c r="N1669" i="7"/>
  <c r="O1670" i="7" l="1"/>
  <c r="P1670" i="7"/>
  <c r="N1670" i="7"/>
  <c r="P1671" i="7" l="1"/>
  <c r="N1671" i="7"/>
  <c r="O1671" i="7"/>
  <c r="O1672" i="7" l="1"/>
  <c r="N1672" i="7"/>
  <c r="P1672" i="7"/>
  <c r="N1673" i="7" l="1"/>
  <c r="O1673" i="7"/>
  <c r="P1673" i="7"/>
  <c r="P1674" i="7" l="1"/>
  <c r="O1674" i="7"/>
  <c r="N1674" i="7"/>
  <c r="O1675" i="7" l="1"/>
  <c r="P1675" i="7"/>
  <c r="N1675" i="7"/>
  <c r="N1676" i="7" l="1"/>
  <c r="O1676" i="7"/>
  <c r="P1676" i="7"/>
  <c r="P1677" i="7" l="1"/>
  <c r="N1677" i="7"/>
  <c r="O1677" i="7"/>
  <c r="N1678" i="7" l="1"/>
  <c r="O1678" i="7"/>
  <c r="P1678" i="7"/>
  <c r="N1679" i="7" l="1"/>
  <c r="P1679" i="7"/>
  <c r="O1679" i="7"/>
  <c r="P1680" i="7" l="1"/>
  <c r="O1680" i="7"/>
  <c r="N1680" i="7"/>
  <c r="P1681" i="7" l="1"/>
  <c r="N1681" i="7"/>
  <c r="O1681" i="7"/>
  <c r="O1682" i="7" l="1"/>
  <c r="N1682" i="7"/>
  <c r="P1682" i="7"/>
  <c r="N1683" i="7" l="1"/>
  <c r="O1683" i="7"/>
  <c r="P1683" i="7"/>
  <c r="O1684" i="7" l="1"/>
  <c r="N1684" i="7"/>
  <c r="P1684" i="7"/>
  <c r="P1685" i="7" l="1"/>
  <c r="O1685" i="7"/>
  <c r="N1685" i="7"/>
  <c r="P1686" i="7" l="1"/>
  <c r="O1686" i="7"/>
  <c r="N1686" i="7"/>
  <c r="O1687" i="7" l="1"/>
  <c r="P1687" i="7"/>
  <c r="N1687" i="7"/>
  <c r="O1688" i="7" l="1"/>
  <c r="P1688" i="7"/>
  <c r="N1688" i="7"/>
  <c r="N1689" i="7" l="1"/>
  <c r="P1689" i="7"/>
  <c r="O1689" i="7"/>
  <c r="O1690" i="7" l="1"/>
  <c r="N1690" i="7"/>
  <c r="P1690" i="7"/>
  <c r="N1691" i="7" l="1"/>
  <c r="P1691" i="7"/>
  <c r="O1691" i="7"/>
  <c r="O1692" i="7" l="1"/>
  <c r="P1692" i="7"/>
  <c r="N1692" i="7"/>
  <c r="N1693" i="7" l="1"/>
  <c r="P1693" i="7"/>
  <c r="O1693" i="7"/>
  <c r="O1694" i="7" l="1"/>
  <c r="P1694" i="7"/>
  <c r="N1694" i="7"/>
  <c r="P1695" i="7" l="1"/>
  <c r="N1695" i="7"/>
  <c r="O1695" i="7"/>
  <c r="P1696" i="7" l="1"/>
  <c r="N1696" i="7"/>
  <c r="O1696" i="7"/>
  <c r="N1697" i="7" l="1"/>
  <c r="P1697" i="7"/>
  <c r="O1697" i="7"/>
  <c r="O1698" i="7" l="1"/>
  <c r="P1698" i="7"/>
  <c r="N1698" i="7"/>
  <c r="O1699" i="7" l="1"/>
  <c r="P1699" i="7"/>
  <c r="N1699" i="7"/>
  <c r="O1700" i="7" l="1"/>
  <c r="P1700" i="7"/>
  <c r="N1700" i="7"/>
  <c r="P1701" i="7" l="1"/>
  <c r="O1701" i="7"/>
  <c r="N1701" i="7"/>
  <c r="O1702" i="7" l="1"/>
  <c r="P1702" i="7"/>
  <c r="N1702" i="7"/>
  <c r="P1703" i="7" l="1"/>
  <c r="N1703" i="7"/>
  <c r="O1703" i="7"/>
  <c r="N1704" i="7" l="1"/>
  <c r="P1704" i="7"/>
  <c r="O1704" i="7"/>
  <c r="O1705" i="7" l="1"/>
  <c r="P1705" i="7"/>
  <c r="N1705" i="7"/>
  <c r="P1706" i="7" l="1"/>
  <c r="N1706" i="7"/>
  <c r="O1706" i="7"/>
  <c r="N1707" i="7" l="1"/>
  <c r="P1707" i="7"/>
  <c r="O1707" i="7"/>
  <c r="O1708" i="7" l="1"/>
  <c r="P1708" i="7"/>
  <c r="N1708" i="7"/>
  <c r="N1709" i="7" l="1"/>
  <c r="P1709" i="7"/>
  <c r="O1709" i="7"/>
  <c r="O1710" i="7" l="1"/>
  <c r="P1710" i="7"/>
  <c r="N1710" i="7"/>
  <c r="N1711" i="7" l="1"/>
  <c r="P1711" i="7"/>
  <c r="O1711" i="7"/>
  <c r="P1712" i="7" l="1"/>
  <c r="O1712" i="7"/>
  <c r="N1712" i="7"/>
  <c r="N1713" i="7" l="1"/>
  <c r="P1713" i="7"/>
  <c r="O1713" i="7"/>
  <c r="N1714" i="7" l="1"/>
  <c r="O1714" i="7"/>
  <c r="P1714" i="7"/>
  <c r="O1715" i="7" l="1"/>
  <c r="P1715" i="7"/>
  <c r="N1715" i="7"/>
  <c r="O1716" i="7" l="1"/>
  <c r="P1716" i="7"/>
  <c r="N1716" i="7"/>
  <c r="N1717" i="7" l="1"/>
  <c r="P1717" i="7"/>
  <c r="O1717" i="7"/>
  <c r="P1718" i="7" l="1"/>
  <c r="N1718" i="7"/>
  <c r="O1718" i="7"/>
  <c r="P1719" i="7" l="1"/>
  <c r="O1719" i="7"/>
  <c r="N1719" i="7"/>
  <c r="O1720" i="7" l="1"/>
  <c r="N1720" i="7"/>
  <c r="P1720" i="7"/>
  <c r="P1721" i="7" l="1"/>
  <c r="O1721" i="7"/>
  <c r="N1721" i="7"/>
  <c r="O1722" i="7" l="1"/>
  <c r="N1722" i="7"/>
  <c r="P1722" i="7"/>
  <c r="P1723" i="7" l="1"/>
  <c r="O1723" i="7"/>
  <c r="N1723" i="7"/>
  <c r="O1724" i="7" l="1"/>
  <c r="P1724" i="7"/>
  <c r="N1724" i="7"/>
  <c r="P1725" i="7" l="1"/>
  <c r="O1725" i="7"/>
  <c r="N1725" i="7"/>
  <c r="N1726" i="7" l="1"/>
  <c r="O1726" i="7"/>
  <c r="P1726" i="7"/>
  <c r="P1727" i="7" l="1"/>
  <c r="N1727" i="7"/>
  <c r="O1727" i="7"/>
  <c r="O1728" i="7" l="1"/>
  <c r="N1728" i="7"/>
  <c r="P1728" i="7"/>
  <c r="N1729" i="7" l="1"/>
  <c r="P1729" i="7"/>
  <c r="O1729" i="7"/>
  <c r="O1730" i="7" l="1"/>
  <c r="N1730" i="7"/>
  <c r="P1730" i="7"/>
  <c r="P1731" i="7" l="1"/>
  <c r="O1731" i="7"/>
  <c r="N1731" i="7"/>
  <c r="O1732" i="7" l="1"/>
  <c r="P1732" i="7"/>
  <c r="N1732" i="7"/>
  <c r="P1733" i="7" l="1"/>
  <c r="O1733" i="7"/>
  <c r="N1733" i="7"/>
  <c r="P1734" i="7" l="1"/>
  <c r="O1734" i="7"/>
  <c r="N1734" i="7"/>
  <c r="P1735" i="7" l="1"/>
  <c r="N1735" i="7"/>
  <c r="O1735" i="7"/>
  <c r="O1736" i="7" l="1"/>
  <c r="N1736" i="7"/>
  <c r="P1736" i="7"/>
  <c r="O1737" i="7" l="1"/>
  <c r="P1737" i="7"/>
  <c r="N1737" i="7"/>
  <c r="O1738" i="7" l="1"/>
  <c r="N1738" i="7"/>
  <c r="P1738" i="7"/>
  <c r="N1739" i="7" l="1"/>
  <c r="O1739" i="7"/>
  <c r="P1739" i="7"/>
  <c r="O1740" i="7" l="1"/>
  <c r="N1740" i="7"/>
  <c r="P1740" i="7"/>
  <c r="N1741" i="7" l="1"/>
  <c r="P1741" i="7"/>
  <c r="O1741" i="7"/>
  <c r="O1742" i="7" l="1"/>
  <c r="P1742" i="7"/>
  <c r="N1742" i="7"/>
  <c r="O1743" i="7" l="1"/>
  <c r="N1743" i="7"/>
  <c r="P1743" i="7"/>
  <c r="O1744" i="7" l="1"/>
  <c r="N1744" i="7"/>
  <c r="P1744" i="7"/>
  <c r="N1745" i="7" l="1"/>
  <c r="O1745" i="7"/>
  <c r="P1745" i="7"/>
  <c r="O1746" i="7" l="1"/>
  <c r="N1746" i="7"/>
  <c r="P1746" i="7"/>
  <c r="O1747" i="7" l="1"/>
  <c r="P1747" i="7"/>
  <c r="N1747" i="7"/>
  <c r="O1748" i="7" l="1"/>
  <c r="N1748" i="7"/>
  <c r="P1748" i="7"/>
  <c r="P1749" i="7" l="1"/>
  <c r="O1749" i="7"/>
  <c r="N1749" i="7"/>
  <c r="O1750" i="7" l="1"/>
  <c r="P1750" i="7"/>
  <c r="N1750" i="7"/>
  <c r="P1751" i="7" l="1"/>
  <c r="O1751" i="7"/>
  <c r="N1751" i="7"/>
  <c r="P1752" i="7" l="1"/>
  <c r="O1752" i="7"/>
  <c r="N1752" i="7"/>
  <c r="O1753" i="7" l="1"/>
  <c r="P1753" i="7"/>
  <c r="N1753" i="7"/>
  <c r="P1754" i="7" l="1"/>
  <c r="O1754" i="7"/>
  <c r="N1754" i="7"/>
  <c r="P1755" i="7" l="1"/>
  <c r="N1755" i="7"/>
  <c r="O1755" i="7"/>
  <c r="O1756" i="7" l="1"/>
  <c r="N1756" i="7"/>
  <c r="P1756" i="7"/>
  <c r="P1757" i="7" l="1"/>
  <c r="O1757" i="7"/>
  <c r="N1757" i="7"/>
  <c r="P1758" i="7" l="1"/>
  <c r="O1758" i="7"/>
  <c r="N1758" i="7"/>
  <c r="N1759" i="7" l="1"/>
  <c r="O1759" i="7"/>
  <c r="P1759" i="7"/>
  <c r="O1760" i="7" l="1"/>
  <c r="N1760" i="7"/>
  <c r="P1760" i="7"/>
  <c r="P1761" i="7" l="1"/>
  <c r="N1761" i="7"/>
  <c r="O1761" i="7"/>
  <c r="O1762" i="7" l="1"/>
  <c r="P1762" i="7"/>
  <c r="N1762" i="7"/>
  <c r="O1763" i="7" l="1"/>
  <c r="P1763" i="7"/>
  <c r="N1763" i="7"/>
  <c r="P1764" i="7" l="1"/>
  <c r="O1764" i="7"/>
  <c r="N1764" i="7"/>
  <c r="O1765" i="7" l="1"/>
  <c r="P1765" i="7"/>
  <c r="N1765" i="7"/>
  <c r="O1766" i="7" l="1"/>
  <c r="P1766" i="7"/>
  <c r="N1766" i="7"/>
  <c r="P1767" i="7" l="1"/>
  <c r="O1767" i="7"/>
  <c r="N1767" i="7"/>
  <c r="O1768" i="7" l="1"/>
  <c r="P1768" i="7"/>
  <c r="N1768" i="7"/>
  <c r="N1769" i="7" l="1"/>
  <c r="P1769" i="7"/>
  <c r="O1769" i="7"/>
  <c r="P1770" i="7" l="1"/>
  <c r="N1770" i="7"/>
  <c r="O1770" i="7"/>
  <c r="O1771" i="7" l="1"/>
  <c r="N1771" i="7"/>
  <c r="P1771" i="7"/>
  <c r="O1772" i="7" l="1"/>
  <c r="P1772" i="7"/>
  <c r="N1772" i="7"/>
  <c r="O1773" i="7" l="1"/>
  <c r="P1773" i="7"/>
  <c r="N1773" i="7"/>
  <c r="O1774" i="7" l="1"/>
  <c r="N1774" i="7"/>
  <c r="P1774" i="7"/>
  <c r="N1775" i="7" l="1"/>
  <c r="O1775" i="7"/>
  <c r="P1775" i="7"/>
  <c r="N1776" i="7" l="1"/>
  <c r="O1776" i="7"/>
  <c r="P1776" i="7"/>
  <c r="N1777" i="7" l="1"/>
  <c r="P1777" i="7"/>
  <c r="O1777" i="7"/>
  <c r="O1778" i="7" l="1"/>
  <c r="N1778" i="7"/>
  <c r="P1778" i="7"/>
  <c r="P1779" i="7" l="1"/>
  <c r="O1779" i="7"/>
  <c r="N1779" i="7"/>
  <c r="N1780" i="7" l="1"/>
  <c r="O1780" i="7"/>
  <c r="P1780" i="7"/>
  <c r="P1781" i="7" l="1"/>
  <c r="N1781" i="7"/>
  <c r="O1781" i="7"/>
  <c r="N1782" i="7" l="1"/>
  <c r="P1782" i="7"/>
  <c r="O1782" i="7"/>
  <c r="P1783" i="7" l="1"/>
  <c r="N1783" i="7"/>
  <c r="O1783" i="7"/>
  <c r="N1784" i="7" l="1"/>
  <c r="O1784" i="7"/>
  <c r="P1784" i="7"/>
  <c r="P1785" i="7" l="1"/>
  <c r="O1785" i="7"/>
  <c r="N1785" i="7"/>
  <c r="N1786" i="7" l="1"/>
  <c r="O1786" i="7"/>
  <c r="P1786" i="7"/>
  <c r="O1787" i="7" l="1"/>
  <c r="P1787" i="7"/>
  <c r="N1787" i="7"/>
  <c r="N1788" i="7" l="1"/>
  <c r="P1788" i="7"/>
  <c r="O1788" i="7"/>
  <c r="N1789" i="7" l="1"/>
  <c r="P1789" i="7"/>
  <c r="O1789" i="7"/>
  <c r="P1790" i="7" l="1"/>
  <c r="N1790" i="7"/>
  <c r="O1790" i="7"/>
  <c r="P1791" i="7" l="1"/>
  <c r="N1791" i="7"/>
  <c r="O1791" i="7"/>
  <c r="O1792" i="7" l="1"/>
  <c r="N1792" i="7"/>
  <c r="P1792" i="7"/>
  <c r="P1793" i="7" l="1"/>
  <c r="O1793" i="7"/>
  <c r="N1793" i="7"/>
  <c r="N1794" i="7" l="1"/>
  <c r="P1794" i="7"/>
  <c r="O1794" i="7"/>
  <c r="P1795" i="7" l="1"/>
  <c r="N1795" i="7"/>
  <c r="O1795" i="7"/>
  <c r="P1796" i="7" l="1"/>
  <c r="N1796" i="7"/>
  <c r="O1796" i="7"/>
  <c r="P1797" i="7" l="1"/>
  <c r="O1797" i="7"/>
  <c r="N1797" i="7"/>
  <c r="O1798" i="7" l="1"/>
  <c r="N1798" i="7"/>
  <c r="P1798" i="7"/>
  <c r="N1799" i="7" l="1"/>
  <c r="P1799" i="7"/>
  <c r="O1799" i="7"/>
  <c r="O1800" i="7" l="1"/>
  <c r="N1800" i="7"/>
  <c r="P1800" i="7"/>
  <c r="P1801" i="7" l="1"/>
  <c r="O1801" i="7"/>
  <c r="N1801" i="7"/>
  <c r="P1802" i="7" l="1"/>
  <c r="O1802" i="7"/>
  <c r="N1802" i="7"/>
  <c r="O1803" i="7" l="1"/>
  <c r="P1803" i="7"/>
  <c r="N1803" i="7"/>
  <c r="N1804" i="7" l="1"/>
  <c r="P1804" i="7"/>
  <c r="O1804" i="7"/>
  <c r="O1805" i="7" l="1"/>
  <c r="P1805" i="7"/>
  <c r="N1805" i="7"/>
  <c r="P1806" i="7" l="1"/>
  <c r="O1806" i="7"/>
  <c r="N1806" i="7"/>
  <c r="N1807" i="7" l="1"/>
  <c r="P1807" i="7"/>
  <c r="O1807" i="7"/>
  <c r="P1808" i="7" l="1"/>
  <c r="N1808" i="7"/>
  <c r="O1808" i="7"/>
  <c r="P1809" i="7" l="1"/>
  <c r="O1809" i="7"/>
  <c r="N1809" i="7"/>
  <c r="P1810" i="7" l="1"/>
  <c r="N1810" i="7"/>
  <c r="O1810" i="7"/>
  <c r="P1811" i="7" l="1"/>
  <c r="N1811" i="7"/>
  <c r="O1811" i="7"/>
  <c r="O1812" i="7" l="1"/>
  <c r="N1812" i="7"/>
  <c r="P1812" i="7"/>
  <c r="O1813" i="7" l="1"/>
  <c r="P1813" i="7"/>
  <c r="N1813" i="7"/>
  <c r="P1814" i="7" l="1"/>
  <c r="O1814" i="7"/>
  <c r="N1814" i="7"/>
  <c r="O1815" i="7" l="1"/>
  <c r="P1815" i="7"/>
  <c r="N1815" i="7"/>
  <c r="O1816" i="7" l="1"/>
  <c r="P1816" i="7"/>
  <c r="N1816" i="7"/>
  <c r="P1817" i="7" l="1"/>
  <c r="O1817" i="7"/>
  <c r="N1817" i="7"/>
  <c r="N1818" i="7" l="1"/>
  <c r="O1818" i="7"/>
  <c r="P1818" i="7"/>
  <c r="N1819" i="7" l="1"/>
  <c r="O1819" i="7"/>
  <c r="P1819" i="7"/>
  <c r="P1820" i="7" l="1"/>
  <c r="N1820" i="7"/>
  <c r="O1820" i="7"/>
  <c r="P1821" i="7" l="1"/>
  <c r="N1821" i="7"/>
  <c r="O1821" i="7"/>
  <c r="P1822" i="7" l="1"/>
  <c r="O1822" i="7"/>
  <c r="N1822" i="7"/>
  <c r="O1823" i="7" l="1"/>
  <c r="P1823" i="7"/>
  <c r="N1823" i="7"/>
  <c r="P1824" i="7" l="1"/>
  <c r="O1824" i="7"/>
  <c r="N1824" i="7"/>
  <c r="O1825" i="7" l="1"/>
  <c r="N1825" i="7"/>
  <c r="P1825" i="7"/>
  <c r="O1826" i="7" l="1"/>
  <c r="N1826" i="7"/>
  <c r="P1826" i="7"/>
  <c r="O1827" i="7" l="1"/>
  <c r="P1827" i="7"/>
  <c r="N1827" i="7"/>
  <c r="P1828" i="7" l="1"/>
  <c r="N1828" i="7"/>
  <c r="O1828" i="7"/>
  <c r="O1829" i="7" l="1"/>
  <c r="P1829" i="7"/>
  <c r="N1829" i="7"/>
  <c r="P1830" i="7" l="1"/>
  <c r="O1830" i="7"/>
  <c r="N1830" i="7"/>
  <c r="P1831" i="7" l="1"/>
  <c r="N1831" i="7"/>
  <c r="O1831" i="7"/>
  <c r="P1832" i="7" l="1"/>
  <c r="O1832" i="7"/>
  <c r="N1832" i="7"/>
  <c r="N1833" i="7" l="1"/>
  <c r="O1833" i="7"/>
  <c r="P1833" i="7"/>
  <c r="O1834" i="7" l="1"/>
  <c r="N1834" i="7"/>
  <c r="P1834" i="7"/>
  <c r="O1835" i="7" l="1"/>
  <c r="N1835" i="7"/>
  <c r="P1835" i="7"/>
  <c r="O1836" i="7" l="1"/>
  <c r="P1836" i="7"/>
  <c r="N1836" i="7"/>
  <c r="P1837" i="7" l="1"/>
  <c r="N1837" i="7"/>
  <c r="O1837" i="7"/>
  <c r="P1838" i="7" l="1"/>
  <c r="N1838" i="7"/>
  <c r="O1838" i="7"/>
  <c r="N1839" i="7" l="1"/>
  <c r="P1839" i="7"/>
  <c r="O1839" i="7"/>
  <c r="P1840" i="7" l="1"/>
  <c r="N1840" i="7"/>
  <c r="O1840" i="7"/>
  <c r="O1841" i="7" l="1"/>
  <c r="P1841" i="7"/>
  <c r="N1841" i="7"/>
  <c r="P1842" i="7" l="1"/>
  <c r="O1842" i="7"/>
  <c r="N1842" i="7"/>
  <c r="N1843" i="7" l="1"/>
  <c r="P1843" i="7"/>
  <c r="O1843" i="7"/>
  <c r="N1844" i="7" l="1"/>
  <c r="O1844" i="7"/>
  <c r="P1844" i="7"/>
  <c r="N1845" i="7" l="1"/>
  <c r="O1845" i="7"/>
  <c r="P1845" i="7"/>
  <c r="N1846" i="7" l="1"/>
  <c r="P1846" i="7"/>
  <c r="O1846" i="7"/>
  <c r="P1847" i="7" l="1"/>
  <c r="O1847" i="7"/>
  <c r="N1847" i="7"/>
  <c r="N1848" i="7" l="1"/>
  <c r="P1848" i="7"/>
  <c r="O1848" i="7"/>
  <c r="P1849" i="7" l="1"/>
  <c r="N1849" i="7"/>
  <c r="O1849" i="7"/>
  <c r="P1850" i="7" l="1"/>
  <c r="O1850" i="7"/>
  <c r="N1850" i="7"/>
  <c r="P1851" i="7" l="1"/>
  <c r="O1851" i="7"/>
  <c r="N1851" i="7"/>
  <c r="P1852" i="7" l="1"/>
  <c r="N1852" i="7"/>
  <c r="O1852" i="7"/>
  <c r="O1853" i="7" l="1"/>
  <c r="P1853" i="7"/>
  <c r="N1853" i="7"/>
  <c r="P1854" i="7" l="1"/>
  <c r="N1854" i="7"/>
  <c r="O1854" i="7"/>
  <c r="O1855" i="7" l="1"/>
  <c r="P1855" i="7"/>
  <c r="N1855" i="7"/>
  <c r="P1856" i="7" l="1"/>
  <c r="O1856" i="7"/>
  <c r="N1856" i="7"/>
  <c r="N1857" i="7" l="1"/>
  <c r="P1857" i="7"/>
  <c r="O1857" i="7"/>
  <c r="N1858" i="7" l="1"/>
  <c r="O1858" i="7"/>
  <c r="P1858" i="7"/>
  <c r="P1859" i="7" l="1"/>
  <c r="N1859" i="7"/>
  <c r="O1859" i="7"/>
  <c r="P1860" i="7" l="1"/>
  <c r="N1860" i="7"/>
  <c r="O1860" i="7"/>
  <c r="O1861" i="7" l="1"/>
  <c r="P1861" i="7"/>
  <c r="N1861" i="7"/>
  <c r="N1862" i="7" l="1"/>
  <c r="P1862" i="7"/>
  <c r="O1862" i="7"/>
  <c r="O1863" i="7" l="1"/>
  <c r="N1863" i="7"/>
  <c r="P1863" i="7"/>
  <c r="P1864" i="7" l="1"/>
  <c r="N1864" i="7"/>
  <c r="O1864" i="7"/>
  <c r="P1865" i="7" l="1"/>
  <c r="O1865" i="7"/>
  <c r="N1865" i="7"/>
  <c r="O1866" i="7" l="1"/>
  <c r="N1866" i="7"/>
  <c r="P1866" i="7"/>
  <c r="N1867" i="7" l="1"/>
  <c r="P1867" i="7"/>
  <c r="O1867" i="7"/>
  <c r="P1868" i="7" l="1"/>
  <c r="O1868" i="7"/>
  <c r="N1868" i="7"/>
  <c r="P1869" i="7" l="1"/>
  <c r="N1869" i="7"/>
  <c r="O1869" i="7"/>
  <c r="P1870" i="7" l="1"/>
  <c r="N1870" i="7"/>
  <c r="O1870" i="7"/>
  <c r="P1871" i="7" l="1"/>
  <c r="O1871" i="7"/>
  <c r="N1871" i="7"/>
  <c r="N1872" i="7" l="1"/>
  <c r="O1872" i="7"/>
  <c r="P1872" i="7"/>
  <c r="O1873" i="7" l="1"/>
  <c r="P1873" i="7"/>
  <c r="N1873" i="7"/>
  <c r="P1874" i="7" l="1"/>
  <c r="N1874" i="7"/>
  <c r="O1874" i="7"/>
  <c r="N1875" i="7" l="1"/>
  <c r="P1875" i="7"/>
  <c r="O1875" i="7"/>
  <c r="O1876" i="7" l="1"/>
  <c r="P1876" i="7"/>
  <c r="N1876" i="7"/>
  <c r="N1877" i="7" l="1"/>
  <c r="O1877" i="7"/>
  <c r="P1877" i="7"/>
  <c r="N1878" i="7" l="1"/>
  <c r="P1878" i="7"/>
  <c r="O1878" i="7"/>
  <c r="P1879" i="7" l="1"/>
  <c r="N1879" i="7"/>
  <c r="O1879" i="7"/>
  <c r="O1880" i="7" l="1"/>
  <c r="N1880" i="7"/>
  <c r="P1880" i="7"/>
  <c r="O1881" i="7" l="1"/>
  <c r="P1881" i="7"/>
  <c r="N1881" i="7"/>
  <c r="N1882" i="7" l="1"/>
  <c r="P1882" i="7"/>
  <c r="O1882" i="7"/>
  <c r="O1883" i="7" l="1"/>
  <c r="P1883" i="7"/>
  <c r="N1883" i="7"/>
  <c r="P1884" i="7" l="1"/>
  <c r="N1884" i="7"/>
  <c r="O1884" i="7"/>
  <c r="P1885" i="7" l="1"/>
  <c r="O1885" i="7"/>
  <c r="N1885" i="7"/>
  <c r="O1886" i="7" l="1"/>
  <c r="P1886" i="7"/>
  <c r="N1886" i="7"/>
  <c r="N1887" i="7" l="1"/>
  <c r="O1887" i="7"/>
  <c r="P1887" i="7"/>
  <c r="P1888" i="7" l="1"/>
  <c r="O1888" i="7"/>
  <c r="N1888" i="7"/>
  <c r="O1889" i="7" l="1"/>
  <c r="P1889" i="7"/>
  <c r="N1889" i="7"/>
  <c r="P1890" i="7" l="1"/>
  <c r="O1890" i="7"/>
  <c r="N1890" i="7"/>
  <c r="O1891" i="7" l="1"/>
  <c r="N1891" i="7"/>
  <c r="P1891" i="7"/>
  <c r="N1892" i="7" l="1"/>
  <c r="O1892" i="7"/>
  <c r="P1892" i="7"/>
  <c r="O1893" i="7" l="1"/>
  <c r="N1893" i="7"/>
  <c r="P1893" i="7"/>
  <c r="P1894" i="7" l="1"/>
  <c r="N1894" i="7"/>
  <c r="O1894" i="7"/>
  <c r="O1895" i="7" l="1"/>
  <c r="P1895" i="7"/>
  <c r="N1895" i="7"/>
  <c r="O1896" i="7" l="1"/>
  <c r="N1896" i="7"/>
  <c r="P1896" i="7"/>
  <c r="O1897" i="7" l="1"/>
  <c r="P1897" i="7"/>
  <c r="N1897" i="7"/>
  <c r="P1898" i="7" l="1"/>
  <c r="O1898" i="7"/>
  <c r="N1898" i="7"/>
  <c r="O1899" i="7" l="1"/>
  <c r="P1899" i="7"/>
  <c r="N1899" i="7"/>
  <c r="O1900" i="7" l="1"/>
  <c r="N1900" i="7"/>
  <c r="P1900" i="7"/>
  <c r="P1901" i="7" l="1"/>
  <c r="N1901" i="7"/>
  <c r="O1901" i="7"/>
  <c r="N1902" i="7" l="1"/>
  <c r="O1902" i="7"/>
  <c r="P1902" i="7"/>
  <c r="P1903" i="7" l="1"/>
  <c r="N1903" i="7"/>
  <c r="O1903" i="7"/>
  <c r="P1904" i="7" l="1"/>
  <c r="N1904" i="7"/>
  <c r="O1904" i="7"/>
  <c r="N1905" i="7" l="1"/>
  <c r="P1905" i="7"/>
  <c r="O1905" i="7"/>
  <c r="P1906" i="7" l="1"/>
  <c r="O1906" i="7"/>
  <c r="N1906" i="7"/>
  <c r="N1907" i="7" l="1"/>
  <c r="O1907" i="7"/>
  <c r="P1907" i="7"/>
  <c r="P1908" i="7" l="1"/>
  <c r="O1908" i="7"/>
  <c r="N1908" i="7"/>
  <c r="N1909" i="7" l="1"/>
  <c r="O1909" i="7"/>
  <c r="P1909" i="7"/>
  <c r="P1910" i="7" l="1"/>
  <c r="O1910" i="7"/>
  <c r="N1910" i="7"/>
  <c r="P1911" i="7" l="1"/>
  <c r="O1911" i="7"/>
  <c r="N1911" i="7"/>
  <c r="N1912" i="7" l="1"/>
  <c r="P1912" i="7"/>
  <c r="O1912" i="7"/>
  <c r="P1913" i="7" l="1"/>
  <c r="O1913" i="7"/>
  <c r="N1913" i="7"/>
  <c r="O1914" i="7" l="1"/>
  <c r="P1914" i="7"/>
  <c r="N1914" i="7"/>
  <c r="O1915" i="7" l="1"/>
  <c r="P1915" i="7"/>
  <c r="N1915" i="7"/>
  <c r="N1916" i="7" l="1"/>
  <c r="P1916" i="7"/>
  <c r="O1916" i="7"/>
  <c r="O1917" i="7" l="1"/>
  <c r="P1917" i="7"/>
  <c r="N1917" i="7"/>
  <c r="N1918" i="7" l="1"/>
  <c r="P1918" i="7"/>
  <c r="O1918" i="7"/>
  <c r="O1919" i="7" l="1"/>
  <c r="N1919" i="7"/>
  <c r="P1919" i="7"/>
  <c r="P1920" i="7" l="1"/>
  <c r="N1920" i="7"/>
  <c r="O1920" i="7"/>
  <c r="P1921" i="7" l="1"/>
  <c r="N1921" i="7"/>
  <c r="O1921" i="7"/>
  <c r="N1922" i="7" l="1"/>
  <c r="P1922" i="7"/>
  <c r="O1922" i="7"/>
  <c r="O1923" i="7" l="1"/>
  <c r="N1923" i="7"/>
  <c r="P1923" i="7"/>
  <c r="P1924" i="7" l="1"/>
  <c r="O1924" i="7"/>
  <c r="N1924" i="7"/>
  <c r="P1925" i="7" l="1"/>
  <c r="O1925" i="7"/>
  <c r="N1925" i="7"/>
  <c r="P1926" i="7" l="1"/>
  <c r="O1926" i="7"/>
  <c r="N1926" i="7"/>
  <c r="N1927" i="7" l="1"/>
  <c r="O1927" i="7"/>
  <c r="P1927" i="7"/>
  <c r="P1928" i="7" l="1"/>
  <c r="O1928" i="7"/>
  <c r="N1928" i="7"/>
  <c r="O1929" i="7" l="1"/>
  <c r="P1929" i="7"/>
  <c r="N1929" i="7"/>
  <c r="P1930" i="7" l="1"/>
  <c r="N1930" i="7"/>
  <c r="O1930" i="7"/>
  <c r="O1931" i="7" l="1"/>
  <c r="P1931" i="7"/>
  <c r="N1931" i="7"/>
  <c r="O1932" i="7" l="1"/>
  <c r="N1932" i="7"/>
  <c r="P1932" i="7"/>
  <c r="N1933" i="7" l="1"/>
  <c r="O1933" i="7"/>
  <c r="P1933" i="7"/>
  <c r="P1934" i="7" l="1"/>
  <c r="N1934" i="7"/>
  <c r="O1934" i="7"/>
  <c r="O1935" i="7" l="1"/>
  <c r="P1935" i="7"/>
  <c r="N1935" i="7"/>
  <c r="N1936" i="7" l="1"/>
  <c r="O1936" i="7"/>
  <c r="P1936" i="7"/>
  <c r="O1937" i="7" l="1"/>
  <c r="N1937" i="7"/>
  <c r="P1937" i="7"/>
  <c r="O1938" i="7" l="1"/>
  <c r="P1938" i="7"/>
  <c r="N1938" i="7"/>
  <c r="P1939" i="7" l="1"/>
  <c r="O1939" i="7"/>
  <c r="N1939" i="7"/>
  <c r="O1940" i="7" l="1"/>
  <c r="N1940" i="7"/>
  <c r="P1940" i="7"/>
  <c r="O1941" i="7" l="1"/>
  <c r="N1941" i="7"/>
  <c r="P1941" i="7"/>
  <c r="O1942" i="7" l="1"/>
  <c r="P1942" i="7"/>
  <c r="N1942" i="7"/>
  <c r="O1943" i="7" l="1"/>
  <c r="N1943" i="7"/>
  <c r="P1943" i="7"/>
  <c r="O1944" i="7" l="1"/>
  <c r="N1944" i="7"/>
  <c r="P1944" i="7"/>
  <c r="O1945" i="7" l="1"/>
  <c r="P1945" i="7"/>
  <c r="N1945" i="7"/>
  <c r="O1946" i="7" l="1"/>
  <c r="N1946" i="7"/>
  <c r="P1946" i="7"/>
  <c r="P1947" i="7" l="1"/>
  <c r="O1947" i="7"/>
  <c r="N1947" i="7"/>
  <c r="P1948" i="7" l="1"/>
  <c r="N1948" i="7"/>
  <c r="O1948" i="7"/>
  <c r="O1949" i="7" l="1"/>
  <c r="P1949" i="7"/>
  <c r="N1949" i="7"/>
  <c r="P1950" i="7" l="1"/>
  <c r="O1950" i="7"/>
  <c r="N1950" i="7"/>
  <c r="O1951" i="7" l="1"/>
  <c r="P1951" i="7"/>
  <c r="N1951" i="7"/>
  <c r="O1952" i="7" l="1"/>
  <c r="N1952" i="7"/>
  <c r="P1952" i="7"/>
  <c r="P1953" i="7" l="1"/>
  <c r="N1953" i="7"/>
  <c r="O1953" i="7"/>
  <c r="N1954" i="7" l="1"/>
  <c r="P1954" i="7"/>
  <c r="O1954" i="7"/>
  <c r="O1955" i="7" l="1"/>
  <c r="P1955" i="7"/>
  <c r="N1955" i="7"/>
  <c r="P1956" i="7" l="1"/>
  <c r="O1956" i="7"/>
  <c r="N1956" i="7"/>
  <c r="O1957" i="7" l="1"/>
  <c r="P1957" i="7"/>
  <c r="N1957" i="7"/>
  <c r="P1958" i="7" l="1"/>
  <c r="N1958" i="7"/>
  <c r="O1958" i="7"/>
  <c r="O1959" i="7" l="1"/>
  <c r="N1959" i="7"/>
  <c r="P1959" i="7"/>
  <c r="P1960" i="7" l="1"/>
  <c r="O1960" i="7"/>
  <c r="N1960" i="7"/>
  <c r="O1961" i="7" l="1"/>
  <c r="P1961" i="7"/>
  <c r="N1961" i="7"/>
  <c r="P1962" i="7" l="1"/>
  <c r="N1962" i="7"/>
  <c r="O1962" i="7"/>
  <c r="P1963" i="7" l="1"/>
  <c r="N1963" i="7"/>
  <c r="O1963" i="7"/>
  <c r="O1964" i="7" l="1"/>
  <c r="N1964" i="7"/>
  <c r="P1964" i="7"/>
  <c r="P1965" i="7" l="1"/>
  <c r="N1965" i="7"/>
  <c r="O1965" i="7"/>
  <c r="N1966" i="7" l="1"/>
  <c r="P1966" i="7"/>
  <c r="O1966" i="7"/>
  <c r="O1967" i="7" l="1"/>
  <c r="P1967" i="7"/>
  <c r="N1967" i="7"/>
  <c r="O1968" i="7" l="1"/>
  <c r="N1968" i="7"/>
  <c r="P1968" i="7"/>
  <c r="P1969" i="7" l="1"/>
  <c r="N1969" i="7"/>
  <c r="O1969" i="7"/>
  <c r="O1970" i="7" l="1"/>
  <c r="P1970" i="7"/>
  <c r="N1970" i="7"/>
  <c r="O1971" i="7" l="1"/>
  <c r="N1971" i="7"/>
  <c r="P1971" i="7"/>
  <c r="N1972" i="7" l="1"/>
  <c r="P1972" i="7"/>
  <c r="O1972" i="7"/>
  <c r="O1973" i="7" l="1"/>
  <c r="P1973" i="7"/>
  <c r="N1973" i="7"/>
  <c r="P1974" i="7" l="1"/>
  <c r="N1974" i="7"/>
  <c r="O1974" i="7"/>
  <c r="P1975" i="7" l="1"/>
  <c r="N1975" i="7"/>
  <c r="O1975" i="7"/>
  <c r="N1976" i="7" l="1"/>
  <c r="O1976" i="7"/>
  <c r="P1976" i="7"/>
  <c r="P1977" i="7" l="1"/>
  <c r="O1977" i="7"/>
  <c r="N1977" i="7"/>
  <c r="P1978" i="7" l="1"/>
  <c r="O1978" i="7"/>
  <c r="N1978" i="7"/>
  <c r="O1979" i="7" l="1"/>
  <c r="P1979" i="7"/>
  <c r="N1979" i="7"/>
  <c r="P1980" i="7" l="1"/>
  <c r="N1980" i="7"/>
  <c r="O1980" i="7"/>
  <c r="N1981" i="7" l="1"/>
  <c r="P1981" i="7"/>
  <c r="O1981" i="7"/>
  <c r="N1982" i="7" l="1"/>
  <c r="O1982" i="7"/>
  <c r="P1982" i="7"/>
  <c r="N1983" i="7" l="1"/>
  <c r="P1983" i="7"/>
  <c r="O1983" i="7"/>
  <c r="P1984" i="7" l="1"/>
  <c r="N1984" i="7"/>
  <c r="O1984" i="7"/>
  <c r="O1985" i="7" l="1"/>
  <c r="P1985" i="7"/>
  <c r="N1985" i="7"/>
  <c r="N1986" i="7" l="1"/>
  <c r="P1986" i="7"/>
  <c r="O1986" i="7"/>
  <c r="O1987" i="7" l="1"/>
  <c r="N1987" i="7"/>
  <c r="P1987" i="7"/>
  <c r="O1988" i="7" l="1"/>
  <c r="N1988" i="7"/>
  <c r="P1988" i="7"/>
  <c r="P1989" i="7" l="1"/>
  <c r="O1989" i="7"/>
  <c r="N1989" i="7"/>
  <c r="O1990" i="7" l="1"/>
  <c r="N1990" i="7"/>
  <c r="P1990" i="7"/>
  <c r="P1991" i="7" l="1"/>
  <c r="O1991" i="7"/>
  <c r="N1991" i="7"/>
  <c r="N1992" i="7" l="1"/>
  <c r="O1992" i="7"/>
  <c r="P1992" i="7"/>
  <c r="P1993" i="7" l="1"/>
  <c r="N1993" i="7"/>
  <c r="O1993" i="7"/>
  <c r="P1994" i="7" l="1"/>
  <c r="N1994" i="7"/>
  <c r="O1994" i="7"/>
  <c r="P1995" i="7" l="1"/>
  <c r="O1995" i="7"/>
  <c r="N1995" i="7"/>
  <c r="P1996" i="7" l="1"/>
  <c r="N1996" i="7"/>
  <c r="O1996" i="7"/>
  <c r="O1997" i="7" l="1"/>
  <c r="P1997" i="7"/>
  <c r="N1997" i="7"/>
  <c r="O1998" i="7" l="1"/>
  <c r="N1998" i="7"/>
  <c r="P1998" i="7"/>
  <c r="O1999" i="7" l="1"/>
  <c r="N1999" i="7"/>
  <c r="P1999" i="7"/>
  <c r="P2000" i="7" l="1"/>
  <c r="N2000" i="7"/>
  <c r="O2000" i="7"/>
  <c r="N2001" i="7" l="1"/>
  <c r="P2001" i="7"/>
  <c r="O2001" i="7"/>
  <c r="N2002" i="7" l="1"/>
  <c r="P2002" i="7"/>
  <c r="O2002" i="7"/>
  <c r="O2003" i="7" l="1"/>
  <c r="N2003" i="7"/>
  <c r="P2003" i="7"/>
  <c r="N2004" i="7" l="1"/>
  <c r="O2004" i="7"/>
  <c r="P2004" i="7"/>
  <c r="O2005" i="7" l="1"/>
  <c r="P2005" i="7"/>
  <c r="N2005" i="7"/>
  <c r="P2006" i="7" l="1"/>
  <c r="N2006" i="7"/>
  <c r="O2006" i="7"/>
  <c r="N2007" i="7" l="1"/>
  <c r="P2007" i="7"/>
  <c r="O2007" i="7"/>
  <c r="P2008" i="7" l="1"/>
  <c r="O2008" i="7"/>
  <c r="N2008" i="7"/>
  <c r="P2009" i="7" l="1"/>
  <c r="N2009" i="7"/>
  <c r="O2009" i="7"/>
  <c r="O2010" i="7" l="1"/>
  <c r="N2010" i="7"/>
  <c r="P2010" i="7"/>
  <c r="O2011" i="7" l="1"/>
  <c r="P2011" i="7"/>
  <c r="N2011" i="7"/>
  <c r="P2012" i="7" l="1"/>
  <c r="N2012" i="7"/>
  <c r="O2012" i="7"/>
  <c r="N2013" i="7" l="1"/>
  <c r="O2013" i="7"/>
  <c r="P2013" i="7"/>
  <c r="P2014" i="7" l="1"/>
  <c r="N2014" i="7"/>
  <c r="O2014" i="7"/>
  <c r="O2015" i="7" l="1"/>
  <c r="P2015" i="7"/>
  <c r="N2015" i="7"/>
  <c r="P2016" i="7" l="1"/>
  <c r="O2016" i="7"/>
  <c r="N2016" i="7"/>
  <c r="O2017" i="7" l="1"/>
  <c r="P2017" i="7"/>
  <c r="N2017" i="7"/>
  <c r="O2018" i="7" l="1"/>
  <c r="P2018" i="7"/>
  <c r="N2018" i="7"/>
  <c r="O2019" i="7" l="1"/>
  <c r="N2019" i="7"/>
  <c r="P2019" i="7"/>
  <c r="P2020" i="7" l="1"/>
  <c r="N2020" i="7"/>
  <c r="O2020" i="7"/>
  <c r="P2021" i="7" l="1"/>
  <c r="N2021" i="7"/>
  <c r="O2021" i="7"/>
  <c r="O2022" i="7" l="1"/>
  <c r="N2022" i="7"/>
  <c r="P2022" i="7"/>
  <c r="O2023" i="7" l="1"/>
  <c r="P2023" i="7"/>
  <c r="N2023" i="7"/>
  <c r="N2024" i="7" l="1"/>
  <c r="P2024" i="7"/>
  <c r="O2024" i="7"/>
  <c r="P2025" i="7" l="1"/>
  <c r="N2025" i="7"/>
  <c r="O2025" i="7"/>
  <c r="N2026" i="7" l="1"/>
  <c r="P2026" i="7"/>
  <c r="O2026" i="7"/>
  <c r="P2027" i="7" l="1"/>
  <c r="N2027" i="7"/>
  <c r="O2027" i="7"/>
  <c r="O2028" i="7" l="1"/>
  <c r="N2028" i="7"/>
  <c r="P2028" i="7"/>
  <c r="O2029" i="7" l="1"/>
  <c r="N2029" i="7"/>
  <c r="P2029" i="7"/>
  <c r="P2030" i="7" l="1"/>
  <c r="N2030" i="7"/>
  <c r="O2030" i="7"/>
  <c r="N2031" i="7" l="1"/>
  <c r="P2031" i="7"/>
  <c r="O2031" i="7"/>
  <c r="P2032" i="7" l="1"/>
  <c r="N2032" i="7"/>
  <c r="O2032" i="7"/>
  <c r="P2033" i="7" l="1"/>
  <c r="O2033" i="7"/>
  <c r="N2033" i="7"/>
  <c r="O2034" i="7" l="1"/>
  <c r="N2034" i="7"/>
  <c r="P2034" i="7"/>
  <c r="N2035" i="7" l="1"/>
  <c r="O2035" i="7"/>
  <c r="P2035" i="7"/>
  <c r="N2036" i="7" l="1"/>
  <c r="O2036" i="7"/>
  <c r="P2036" i="7"/>
  <c r="P2037" i="7" l="1"/>
  <c r="O2037" i="7"/>
  <c r="N2037" i="7"/>
  <c r="P2038" i="7" l="1"/>
  <c r="N2038" i="7"/>
  <c r="O2038" i="7"/>
  <c r="O2039" i="7" l="1"/>
  <c r="P2039" i="7"/>
  <c r="N2039" i="7"/>
  <c r="O2040" i="7" l="1"/>
  <c r="P2040" i="7"/>
  <c r="N2040" i="7"/>
  <c r="P2041" i="7" l="1"/>
  <c r="O2041" i="7"/>
  <c r="N2041" i="7"/>
  <c r="N2042" i="7" l="1"/>
  <c r="O2042" i="7"/>
  <c r="P2042" i="7"/>
  <c r="N2043" i="7" l="1"/>
  <c r="O2043" i="7"/>
  <c r="P2043" i="7"/>
  <c r="P2044" i="7" l="1"/>
  <c r="N2044" i="7"/>
  <c r="O2044" i="7"/>
  <c r="P2045" i="7" l="1"/>
  <c r="O2045" i="7"/>
  <c r="N2045" i="7"/>
  <c r="N2046" i="7" l="1"/>
  <c r="P2046" i="7"/>
  <c r="O2046" i="7"/>
  <c r="O2047" i="7" l="1"/>
  <c r="N2047" i="7"/>
  <c r="P2047" i="7"/>
  <c r="N2048" i="7" l="1"/>
  <c r="O2048" i="7"/>
  <c r="P2048" i="7"/>
  <c r="O2049" i="7" l="1"/>
  <c r="N2049" i="7"/>
  <c r="P2049" i="7"/>
  <c r="P2050" i="7" l="1"/>
  <c r="O2050" i="7"/>
  <c r="N2050" i="7"/>
  <c r="O2051" i="7" l="1"/>
  <c r="P2051" i="7"/>
  <c r="N2051" i="7"/>
  <c r="O2052" i="7" l="1"/>
  <c r="P2052" i="7"/>
  <c r="N2052" i="7"/>
  <c r="P2053" i="7" l="1"/>
  <c r="O2053" i="7"/>
  <c r="N2053" i="7"/>
  <c r="O2054" i="7" l="1"/>
  <c r="N2054" i="7"/>
  <c r="P2054" i="7"/>
  <c r="O2055" i="7" l="1"/>
  <c r="P2055" i="7"/>
  <c r="N2055" i="7"/>
  <c r="P2056" i="7" l="1"/>
  <c r="N2056" i="7"/>
  <c r="O2056" i="7"/>
  <c r="P2057" i="7" l="1"/>
  <c r="O2057" i="7"/>
  <c r="N2057" i="7"/>
  <c r="O2058" i="7" l="1"/>
  <c r="P2058" i="7"/>
  <c r="N2058" i="7"/>
  <c r="O2059" i="7" l="1"/>
  <c r="P2059" i="7"/>
  <c r="N2059" i="7"/>
  <c r="P2060" i="7" l="1"/>
  <c r="N2060" i="7"/>
  <c r="O2060" i="7"/>
  <c r="O2061" i="7" l="1"/>
  <c r="N2061" i="7"/>
  <c r="P2061" i="7"/>
  <c r="P2062" i="7" l="1"/>
  <c r="N2062" i="7"/>
  <c r="O2062" i="7"/>
  <c r="P2063" i="7" l="1"/>
  <c r="O2063" i="7"/>
  <c r="N2063" i="7"/>
  <c r="O2064" i="7" l="1"/>
  <c r="N2064" i="7"/>
  <c r="P2064" i="7"/>
  <c r="O2065" i="7" l="1"/>
  <c r="N2065" i="7"/>
  <c r="P2065" i="7"/>
  <c r="O2066" i="7" l="1"/>
  <c r="P2066" i="7"/>
  <c r="N2066" i="7"/>
  <c r="O2067" i="7" l="1"/>
  <c r="P2067" i="7"/>
  <c r="N2067" i="7"/>
  <c r="N2068" i="7" l="1"/>
  <c r="O2068" i="7"/>
  <c r="P2068" i="7"/>
  <c r="N2069" i="7" l="1"/>
  <c r="P2069" i="7"/>
  <c r="O2069" i="7"/>
  <c r="O2070" i="7" l="1"/>
  <c r="N2070" i="7"/>
  <c r="P2070" i="7"/>
  <c r="P2071" i="7" l="1"/>
  <c r="N2071" i="7"/>
  <c r="O2071" i="7"/>
  <c r="P2072" i="7" l="1"/>
  <c r="N2072" i="7"/>
  <c r="O2072" i="7"/>
  <c r="N2073" i="7" l="1"/>
  <c r="O2073" i="7"/>
  <c r="P2073" i="7"/>
  <c r="P2074" i="7" l="1"/>
  <c r="N2074" i="7"/>
  <c r="O2074" i="7"/>
  <c r="P2075" i="7" l="1"/>
  <c r="O2075" i="7"/>
  <c r="N2075" i="7"/>
  <c r="O2076" i="7" l="1"/>
  <c r="N2076" i="7"/>
  <c r="P2076" i="7"/>
  <c r="P2077" i="7" l="1"/>
  <c r="N2077" i="7"/>
  <c r="O2077" i="7"/>
  <c r="P2078" i="7" l="1"/>
  <c r="N2078" i="7"/>
  <c r="O2078" i="7"/>
  <c r="N2079" i="7" l="1"/>
  <c r="O2079" i="7"/>
  <c r="P2079" i="7"/>
  <c r="P2080" i="7" l="1"/>
  <c r="N2080" i="7"/>
  <c r="O2080" i="7"/>
  <c r="P2081" i="7" l="1"/>
  <c r="O2081" i="7"/>
  <c r="N2081" i="7"/>
  <c r="O2082" i="7" l="1"/>
  <c r="N2082" i="7"/>
  <c r="P2082" i="7"/>
  <c r="O2083" i="7" l="1"/>
  <c r="N2083" i="7"/>
  <c r="P2083" i="7"/>
  <c r="P2084" i="7" l="1"/>
  <c r="N2084" i="7"/>
  <c r="O2084" i="7"/>
  <c r="P2085" i="7" l="1"/>
  <c r="O2085" i="7"/>
  <c r="N2085" i="7"/>
  <c r="P2086" i="7" l="1"/>
  <c r="N2086" i="7"/>
  <c r="O2086" i="7"/>
  <c r="O2087" i="7" l="1"/>
  <c r="P2087" i="7"/>
  <c r="N2087" i="7"/>
  <c r="P2088" i="7" l="1"/>
  <c r="O2088" i="7"/>
  <c r="N2088" i="7"/>
  <c r="P2089" i="7" l="1"/>
  <c r="N2089" i="7"/>
  <c r="O2089" i="7"/>
  <c r="N2090" i="7" l="1"/>
  <c r="O2090" i="7"/>
  <c r="P2090" i="7"/>
  <c r="O2091" i="7" l="1"/>
  <c r="P2091" i="7"/>
  <c r="N2091" i="7"/>
  <c r="N2092" i="7" l="1"/>
  <c r="O2092" i="7"/>
  <c r="P2092" i="7"/>
  <c r="O2093" i="7" l="1"/>
  <c r="N2093" i="7"/>
  <c r="P2093" i="7"/>
  <c r="O2094" i="7" l="1"/>
  <c r="N2094" i="7"/>
  <c r="P2094" i="7"/>
  <c r="N2095" i="7" l="1"/>
  <c r="P2095" i="7"/>
  <c r="O2095" i="7"/>
  <c r="P2096" i="7" l="1"/>
  <c r="O2096" i="7"/>
  <c r="N2096" i="7"/>
  <c r="O2097" i="7" l="1"/>
  <c r="P2097" i="7"/>
  <c r="N2097" i="7"/>
  <c r="P2098" i="7" l="1"/>
  <c r="O2098" i="7"/>
  <c r="N2098" i="7"/>
  <c r="P2099" i="7" l="1"/>
  <c r="O2099" i="7"/>
  <c r="N2099" i="7"/>
  <c r="O2100" i="7" l="1"/>
  <c r="N2100" i="7"/>
  <c r="P2100" i="7"/>
  <c r="P2101" i="7" l="1"/>
  <c r="O2101" i="7"/>
  <c r="N2101" i="7"/>
  <c r="P2102" i="7" l="1"/>
  <c r="O2102" i="7"/>
  <c r="N2102" i="7"/>
  <c r="N2103" i="7" l="1"/>
  <c r="O2103" i="7"/>
  <c r="P2103" i="7"/>
  <c r="P2104" i="7" l="1"/>
  <c r="O2104" i="7"/>
  <c r="N2104" i="7"/>
  <c r="N2105" i="7" l="1"/>
  <c r="O2105" i="7"/>
  <c r="P2105" i="7"/>
  <c r="O2106" i="7" l="1"/>
  <c r="P2106" i="7"/>
  <c r="N2106" i="7"/>
  <c r="O2107" i="7" l="1"/>
  <c r="N2107" i="7"/>
  <c r="P2107" i="7"/>
  <c r="P2108" i="7" l="1"/>
  <c r="N2108" i="7"/>
  <c r="O2108" i="7"/>
  <c r="P2109" i="7" l="1"/>
  <c r="N2109" i="7"/>
  <c r="O2109" i="7"/>
  <c r="N2110" i="7" l="1"/>
  <c r="P2110" i="7"/>
  <c r="O2110" i="7"/>
  <c r="O2111" i="7" l="1"/>
  <c r="N2111" i="7"/>
  <c r="P2111" i="7"/>
  <c r="O2112" i="7" l="1"/>
  <c r="P2112" i="7"/>
  <c r="N2112" i="7"/>
  <c r="O2113" i="7" l="1"/>
  <c r="P2113" i="7"/>
  <c r="N2113" i="7"/>
  <c r="O2114" i="7" l="1"/>
  <c r="P2114" i="7"/>
  <c r="N2114" i="7"/>
  <c r="P2115" i="7" l="1"/>
  <c r="O2115" i="7"/>
  <c r="N2115" i="7"/>
  <c r="P2116" i="7" l="1"/>
  <c r="N2116" i="7"/>
  <c r="O2116" i="7"/>
  <c r="P2117" i="7" l="1"/>
  <c r="O2117" i="7"/>
  <c r="N2117" i="7"/>
  <c r="O2118" i="7" l="1"/>
  <c r="N2118" i="7"/>
  <c r="P2118" i="7"/>
  <c r="P2119" i="7" l="1"/>
  <c r="O2119" i="7"/>
  <c r="N2119" i="7"/>
  <c r="N2120" i="7" l="1"/>
  <c r="P2120" i="7"/>
  <c r="O2120" i="7"/>
  <c r="P2121" i="7" l="1"/>
  <c r="O2121" i="7"/>
  <c r="N2121" i="7"/>
  <c r="N2122" i="7" l="1"/>
  <c r="P2122" i="7"/>
  <c r="O2122" i="7"/>
  <c r="O2123" i="7" l="1"/>
  <c r="N2123" i="7"/>
  <c r="P2123" i="7"/>
  <c r="P2124" i="7" l="1"/>
  <c r="O2124" i="7"/>
  <c r="N2124" i="7"/>
  <c r="O2125" i="7" l="1"/>
  <c r="P2125" i="7"/>
  <c r="N2125" i="7"/>
  <c r="N2126" i="7" l="1"/>
  <c r="P2126" i="7"/>
  <c r="O2126" i="7"/>
  <c r="P2127" i="7" l="1"/>
  <c r="N2127" i="7"/>
  <c r="O2127" i="7"/>
  <c r="O2128" i="7" l="1"/>
  <c r="N2128" i="7"/>
  <c r="P2128" i="7"/>
  <c r="P2129" i="7" l="1"/>
  <c r="N2129" i="7"/>
  <c r="O2129" i="7"/>
  <c r="O2130" i="7" l="1"/>
  <c r="N2130" i="7"/>
  <c r="P2130" i="7"/>
  <c r="P2131" i="7" l="1"/>
  <c r="N2131" i="7"/>
  <c r="O2131" i="7"/>
  <c r="P2132" i="7" l="1"/>
  <c r="O2132" i="7"/>
  <c r="N2132" i="7"/>
  <c r="P2133" i="7" l="1"/>
  <c r="O2133" i="7"/>
  <c r="N2133" i="7"/>
  <c r="P2134" i="7" l="1"/>
  <c r="N2134" i="7"/>
  <c r="O2134" i="7"/>
  <c r="O2135" i="7" l="1"/>
  <c r="P2135" i="7"/>
  <c r="N2135" i="7"/>
  <c r="P2136" i="7" l="1"/>
  <c r="O2136" i="7"/>
  <c r="N2136" i="7"/>
  <c r="O2137" i="7" l="1"/>
  <c r="P2137" i="7"/>
  <c r="N2137" i="7"/>
  <c r="P2138" i="7" l="1"/>
  <c r="N2138" i="7"/>
  <c r="O2138" i="7"/>
  <c r="N2139" i="7" l="1"/>
  <c r="O2139" i="7"/>
  <c r="P2139" i="7"/>
  <c r="O2140" i="7" l="1"/>
  <c r="P2140" i="7"/>
  <c r="N2140" i="7"/>
  <c r="O2141" i="7" l="1"/>
  <c r="P2141" i="7"/>
  <c r="N2141" i="7"/>
  <c r="O2142" i="7" l="1"/>
  <c r="N2142" i="7"/>
  <c r="P2142" i="7"/>
  <c r="O2143" i="7" l="1"/>
  <c r="N2143" i="7"/>
  <c r="P2143" i="7"/>
  <c r="P2144" i="7" l="1"/>
  <c r="O2144" i="7"/>
  <c r="N2144" i="7"/>
  <c r="O2145" i="7" l="1"/>
  <c r="P2145" i="7"/>
  <c r="N2145" i="7"/>
  <c r="P2146" i="7" l="1"/>
  <c r="N2146" i="7"/>
  <c r="O2146" i="7"/>
  <c r="O2147" i="7" l="1"/>
  <c r="N2147" i="7"/>
  <c r="P2147" i="7"/>
  <c r="N2148" i="7" l="1"/>
  <c r="O2148" i="7"/>
  <c r="P2148" i="7"/>
  <c r="N2149" i="7" l="1"/>
  <c r="P2149" i="7"/>
  <c r="O2149" i="7"/>
  <c r="P2150" i="7" l="1"/>
  <c r="N2150" i="7"/>
  <c r="O2150" i="7"/>
  <c r="P2151" i="7" l="1"/>
  <c r="O2151" i="7"/>
  <c r="N2151" i="7"/>
  <c r="N2152" i="7" l="1"/>
  <c r="O2152" i="7"/>
  <c r="P2152" i="7"/>
  <c r="N2153" i="7" l="1"/>
  <c r="O2153" i="7"/>
  <c r="P2153" i="7"/>
  <c r="P2154" i="7" l="1"/>
  <c r="O2154" i="7"/>
  <c r="N2154" i="7"/>
  <c r="O2155" i="7" l="1"/>
  <c r="P2155" i="7"/>
  <c r="N2155" i="7"/>
  <c r="P2156" i="7" l="1"/>
  <c r="N2156" i="7"/>
  <c r="O2156" i="7"/>
  <c r="O2157" i="7" l="1"/>
  <c r="P2157" i="7"/>
  <c r="N2157" i="7"/>
  <c r="P2158" i="7" l="1"/>
  <c r="N2158" i="7"/>
  <c r="O2158" i="7"/>
  <c r="O2159" i="7" l="1"/>
  <c r="N2159" i="7"/>
  <c r="P2159" i="7"/>
  <c r="O2160" i="7" l="1"/>
  <c r="N2160" i="7"/>
  <c r="P2160" i="7"/>
  <c r="O2161" i="7" l="1"/>
  <c r="P2161" i="7"/>
  <c r="N2161" i="7"/>
  <c r="N2162" i="7" l="1"/>
  <c r="O2162" i="7"/>
  <c r="P2162" i="7"/>
  <c r="P2163" i="7" l="1"/>
  <c r="O2163" i="7"/>
  <c r="N2163" i="7"/>
  <c r="N2164" i="7" l="1"/>
  <c r="P2164" i="7"/>
  <c r="O2164" i="7"/>
  <c r="P2165" i="7" l="1"/>
  <c r="O2165" i="7"/>
  <c r="N2165" i="7"/>
  <c r="O2166" i="7" l="1"/>
  <c r="N2166" i="7"/>
  <c r="P2166" i="7"/>
  <c r="P2167" i="7" l="1"/>
  <c r="O2167" i="7"/>
  <c r="N2167" i="7"/>
  <c r="O2168" i="7" l="1"/>
  <c r="P2168" i="7"/>
  <c r="N2168" i="7"/>
  <c r="O2169" i="7" l="1"/>
  <c r="P2169" i="7"/>
  <c r="N2169" i="7"/>
  <c r="P2170" i="7" l="1"/>
  <c r="N2170" i="7"/>
  <c r="O2170" i="7"/>
  <c r="O2171" i="7" l="1"/>
  <c r="P2171" i="7"/>
  <c r="N2171" i="7"/>
  <c r="O2172" i="7" l="1"/>
  <c r="N2172" i="7"/>
  <c r="P2172" i="7"/>
  <c r="P2173" i="7" l="1"/>
  <c r="O2173" i="7"/>
  <c r="N2173" i="7"/>
  <c r="P2174" i="7" l="1"/>
  <c r="N2174" i="7"/>
  <c r="O2174" i="7"/>
  <c r="P2175" i="7" l="1"/>
  <c r="N2175" i="7"/>
  <c r="O2175" i="7"/>
  <c r="P2176" i="7" l="1"/>
  <c r="N2176" i="7"/>
  <c r="O2176" i="7"/>
  <c r="P2177" i="7" l="1"/>
  <c r="N2177" i="7"/>
  <c r="O2177" i="7"/>
  <c r="P2178" i="7" l="1"/>
  <c r="O2178" i="7"/>
  <c r="N2178" i="7"/>
  <c r="O2179" i="7" l="1"/>
  <c r="N2179" i="7"/>
  <c r="P2179" i="7"/>
  <c r="P2180" i="7" l="1"/>
  <c r="N2180" i="7"/>
  <c r="O2180" i="7"/>
  <c r="P2181" i="7" l="1"/>
  <c r="N2181" i="7"/>
  <c r="O2181" i="7"/>
  <c r="O2182" i="7" l="1"/>
  <c r="N2182" i="7"/>
  <c r="P2182" i="7"/>
  <c r="P2183" i="7" l="1"/>
  <c r="N2183" i="7"/>
  <c r="O2183" i="7"/>
  <c r="O2184" i="7" l="1"/>
  <c r="N2184" i="7"/>
  <c r="P2184" i="7"/>
  <c r="P2185" i="7" l="1"/>
  <c r="O2185" i="7"/>
  <c r="N2185" i="7"/>
  <c r="N2186" i="7" l="1"/>
  <c r="O2186" i="7"/>
  <c r="P2186" i="7"/>
  <c r="P2187" i="7" l="1"/>
  <c r="O2187" i="7"/>
  <c r="N2187" i="7"/>
  <c r="O2188" i="7" l="1"/>
  <c r="N2188" i="7"/>
  <c r="P2188" i="7"/>
  <c r="O2189" i="7" l="1"/>
  <c r="N2189" i="7"/>
  <c r="P2189" i="7"/>
  <c r="O2190" i="7" l="1"/>
  <c r="N2190" i="7"/>
  <c r="P2190" i="7"/>
  <c r="P2191" i="7" l="1"/>
  <c r="N2191" i="7"/>
  <c r="O2191" i="7"/>
  <c r="P2192" i="7" l="1"/>
  <c r="N2192" i="7"/>
  <c r="O2192" i="7"/>
  <c r="O2193" i="7" l="1"/>
  <c r="P2193" i="7"/>
  <c r="N2193" i="7"/>
  <c r="P2194" i="7" l="1"/>
  <c r="N2194" i="7"/>
  <c r="O2194" i="7"/>
  <c r="O2195" i="7" l="1"/>
  <c r="P2195" i="7"/>
  <c r="N2195" i="7"/>
  <c r="O2196" i="7" l="1"/>
  <c r="N2196" i="7"/>
  <c r="P2196" i="7"/>
  <c r="O2197" i="7" l="1"/>
  <c r="P2197" i="7"/>
  <c r="N2197" i="7"/>
  <c r="P2198" i="7" l="1"/>
  <c r="N2198" i="7"/>
  <c r="O2198" i="7"/>
  <c r="N2199" i="7" l="1"/>
  <c r="O2199" i="7"/>
  <c r="P2199" i="7"/>
  <c r="P2200" i="7" l="1"/>
  <c r="N2200" i="7"/>
  <c r="O2200" i="7"/>
  <c r="O2201" i="7" l="1"/>
  <c r="P2201" i="7"/>
  <c r="N2201" i="7"/>
  <c r="O2202" i="7" l="1"/>
  <c r="N2202" i="7"/>
  <c r="P2202" i="7"/>
  <c r="P2203" i="7" l="1"/>
  <c r="O2203" i="7"/>
  <c r="N2203" i="7"/>
  <c r="N2204" i="7" l="1"/>
  <c r="P2204" i="7"/>
  <c r="O2204" i="7"/>
  <c r="O2205" i="7" l="1"/>
  <c r="N2205" i="7"/>
  <c r="P2205" i="7"/>
  <c r="N2206" i="7" l="1"/>
  <c r="P2206" i="7"/>
  <c r="O2206" i="7"/>
  <c r="O2207" i="7" l="1"/>
  <c r="P2207" i="7"/>
  <c r="N2207" i="7"/>
  <c r="P2208" i="7" l="1"/>
  <c r="O2208" i="7"/>
  <c r="N2208" i="7"/>
  <c r="O2209" i="7" l="1"/>
  <c r="P2209" i="7"/>
  <c r="N2209" i="7"/>
  <c r="N2210" i="7" l="1"/>
  <c r="P2210" i="7"/>
  <c r="O2210" i="7"/>
  <c r="N2211" i="7" l="1"/>
  <c r="P2211" i="7"/>
  <c r="O2211" i="7"/>
  <c r="P2212" i="7" l="1"/>
  <c r="N2212" i="7"/>
  <c r="O2212" i="7"/>
  <c r="O2213" i="7" l="1"/>
  <c r="N2213" i="7"/>
  <c r="P2213" i="7"/>
  <c r="O2214" i="7" l="1"/>
  <c r="N2214" i="7"/>
  <c r="P2214" i="7"/>
  <c r="P2215" i="7" l="1"/>
  <c r="O2215" i="7"/>
  <c r="N2215" i="7"/>
  <c r="P2216" i="7" l="1"/>
  <c r="N2216" i="7"/>
  <c r="O2216" i="7"/>
  <c r="O2217" i="7" l="1"/>
  <c r="P2217" i="7"/>
  <c r="N2217" i="7"/>
  <c r="N2218" i="7" l="1"/>
  <c r="O2218" i="7"/>
  <c r="P2218" i="7"/>
  <c r="N2219" i="7" l="1"/>
  <c r="P2219" i="7"/>
  <c r="O2219" i="7"/>
  <c r="O2220" i="7" l="1"/>
  <c r="N2220" i="7"/>
  <c r="P2220" i="7"/>
  <c r="P2221" i="7" l="1"/>
  <c r="N2221" i="7"/>
  <c r="O2221" i="7"/>
  <c r="N2222" i="7" l="1"/>
  <c r="O2222" i="7"/>
  <c r="P2222" i="7"/>
  <c r="O2223" i="7" l="1"/>
  <c r="N2223" i="7"/>
  <c r="P2223" i="7"/>
  <c r="N2224" i="7" l="1"/>
  <c r="O2224" i="7"/>
  <c r="P2224" i="7"/>
  <c r="P2225" i="7" l="1"/>
  <c r="N2225" i="7"/>
  <c r="O2225" i="7"/>
  <c r="P2226" i="7" l="1"/>
  <c r="N2226" i="7"/>
  <c r="O2226" i="7"/>
  <c r="N2227" i="7" l="1"/>
  <c r="O2227" i="7"/>
  <c r="P2227" i="7"/>
  <c r="P2228" i="7" l="1"/>
  <c r="N2228" i="7"/>
  <c r="O2228" i="7"/>
  <c r="P2229" i="7" l="1"/>
  <c r="O2229" i="7"/>
  <c r="N2229" i="7"/>
  <c r="N2230" i="7" l="1"/>
  <c r="O2230" i="7"/>
  <c r="P2230" i="7"/>
  <c r="N2231" i="7" l="1"/>
  <c r="P2231" i="7"/>
  <c r="O2231" i="7"/>
  <c r="N2232" i="7" l="1"/>
  <c r="P2232" i="7"/>
  <c r="O2232" i="7"/>
  <c r="P2233" i="7" l="1"/>
  <c r="N2233" i="7"/>
  <c r="O2233" i="7"/>
  <c r="P2234" i="7" l="1"/>
  <c r="N2234" i="7"/>
  <c r="O2234" i="7"/>
  <c r="N2235" i="7" l="1"/>
  <c r="O2235" i="7"/>
  <c r="P2235" i="7"/>
  <c r="O2236" i="7" l="1"/>
  <c r="N2236" i="7"/>
  <c r="P2236" i="7"/>
  <c r="N2237" i="7" l="1"/>
  <c r="O2237" i="7"/>
  <c r="P2237" i="7"/>
  <c r="N2238" i="7" l="1"/>
  <c r="P2238" i="7"/>
  <c r="O2238" i="7"/>
  <c r="P2239" i="7" l="1"/>
  <c r="N2239" i="7"/>
  <c r="O2239" i="7"/>
  <c r="P2240" i="7" l="1"/>
  <c r="N2240" i="7"/>
  <c r="O2240" i="7"/>
  <c r="N2241" i="7" l="1"/>
  <c r="P2241" i="7"/>
  <c r="O2241" i="7"/>
  <c r="P2242" i="7" l="1"/>
  <c r="N2242" i="7"/>
  <c r="O2242" i="7"/>
  <c r="P2243" i="7" l="1"/>
  <c r="N2243" i="7"/>
  <c r="O2243" i="7"/>
  <c r="N2244" i="7" l="1"/>
  <c r="P2244" i="7"/>
  <c r="O2244" i="7"/>
  <c r="P2245" i="7" l="1"/>
  <c r="N2245" i="7"/>
  <c r="O2245" i="7"/>
  <c r="P2246" i="7" l="1"/>
  <c r="N2246" i="7"/>
  <c r="O2246" i="7"/>
  <c r="P2247" i="7" l="1"/>
  <c r="O2247" i="7"/>
  <c r="N2247" i="7"/>
  <c r="O2248" i="7" l="1"/>
  <c r="P2248" i="7"/>
  <c r="N2248" i="7"/>
  <c r="P2249" i="7" l="1"/>
  <c r="N2249" i="7"/>
  <c r="O2249" i="7"/>
  <c r="N2250" i="7" l="1"/>
  <c r="P2250" i="7"/>
  <c r="O2250" i="7"/>
  <c r="N2251" i="7" l="1"/>
  <c r="O2251" i="7"/>
  <c r="P2251" i="7"/>
  <c r="P2252" i="7" l="1"/>
  <c r="N2252" i="7"/>
  <c r="O2252" i="7"/>
  <c r="P2253" i="7" l="1"/>
  <c r="O2253" i="7"/>
  <c r="N2253" i="7"/>
  <c r="O2254" i="7" l="1"/>
  <c r="P2254" i="7"/>
  <c r="N2254" i="7"/>
  <c r="P2255" i="7" l="1"/>
  <c r="N2255" i="7"/>
  <c r="O2255" i="7"/>
  <c r="P2256" i="7" l="1"/>
  <c r="N2256" i="7"/>
  <c r="O2256" i="7"/>
  <c r="P2257" i="7" l="1"/>
  <c r="N2257" i="7"/>
  <c r="O2257" i="7"/>
  <c r="O2258" i="7" l="1"/>
  <c r="P2258" i="7"/>
  <c r="N2258" i="7"/>
  <c r="P2259" i="7" l="1"/>
  <c r="O2259" i="7"/>
  <c r="N2259" i="7"/>
  <c r="O2260" i="7" l="1"/>
  <c r="P2260" i="7"/>
  <c r="N2260" i="7"/>
  <c r="O2261" i="7" l="1"/>
  <c r="P2261" i="7"/>
  <c r="N2261" i="7"/>
  <c r="P2262" i="7" l="1"/>
  <c r="N2262" i="7"/>
  <c r="O2262" i="7"/>
  <c r="P2263" i="7" l="1"/>
  <c r="O2263" i="7"/>
  <c r="N2263" i="7"/>
  <c r="P2264" i="7" l="1"/>
  <c r="N2264" i="7"/>
  <c r="O2264" i="7"/>
  <c r="P2265" i="7" l="1"/>
  <c r="O2265" i="7"/>
  <c r="N2265" i="7"/>
  <c r="O2266" i="7" l="1"/>
  <c r="N2266" i="7"/>
  <c r="P2266" i="7"/>
  <c r="N2267" i="7" l="1"/>
  <c r="P2267" i="7"/>
  <c r="O2267" i="7"/>
  <c r="P2268" i="7" l="1"/>
  <c r="N2268" i="7"/>
  <c r="O2268" i="7"/>
  <c r="P2269" i="7" l="1"/>
  <c r="N2269" i="7"/>
  <c r="O2269" i="7"/>
  <c r="N2270" i="7" l="1"/>
  <c r="O2270" i="7"/>
  <c r="P2270" i="7"/>
  <c r="O2271" i="7" l="1"/>
  <c r="N2271" i="7"/>
  <c r="P2271" i="7"/>
  <c r="O2272" i="7" l="1"/>
  <c r="N2272" i="7"/>
  <c r="P2272" i="7"/>
  <c r="O2273" i="7" l="1"/>
  <c r="N2273" i="7"/>
  <c r="P2273" i="7"/>
  <c r="N2274" i="7" l="1"/>
  <c r="O2274" i="7"/>
  <c r="P2274" i="7"/>
  <c r="O2275" i="7" l="1"/>
  <c r="P2275" i="7"/>
  <c r="N2275" i="7"/>
  <c r="P2276" i="7" l="1"/>
  <c r="O2276" i="7"/>
  <c r="N2276" i="7"/>
  <c r="P2277" i="7" l="1"/>
  <c r="O2277" i="7"/>
  <c r="N2277" i="7"/>
  <c r="N2278" i="7" l="1"/>
  <c r="O2278" i="7"/>
  <c r="P2278" i="7"/>
  <c r="N2279" i="7" l="1"/>
  <c r="O2279" i="7"/>
  <c r="P2279" i="7"/>
  <c r="N2280" i="7" l="1"/>
  <c r="P2280" i="7"/>
  <c r="O2280" i="7"/>
  <c r="P2281" i="7" l="1"/>
  <c r="N2281" i="7"/>
  <c r="O2281" i="7"/>
  <c r="N2282" i="7" l="1"/>
  <c r="O2282" i="7"/>
  <c r="P2282" i="7"/>
  <c r="O2283" i="7" l="1"/>
  <c r="P2283" i="7"/>
  <c r="N2283" i="7"/>
  <c r="N2284" i="7" l="1"/>
  <c r="P2284" i="7"/>
  <c r="O2284" i="7"/>
  <c r="O2285" i="7" l="1"/>
  <c r="P2285" i="7"/>
  <c r="N2285" i="7"/>
  <c r="N2286" i="7" l="1"/>
  <c r="P2286" i="7"/>
  <c r="O2286" i="7"/>
  <c r="O2287" i="7" l="1"/>
  <c r="P2287" i="7"/>
  <c r="N2287" i="7"/>
  <c r="N2288" i="7" l="1"/>
  <c r="P2288" i="7"/>
  <c r="O2288" i="7"/>
  <c r="P2289" i="7" l="1"/>
  <c r="O2289" i="7"/>
  <c r="N2289" i="7"/>
  <c r="N2290" i="7" l="1"/>
  <c r="P2290" i="7"/>
  <c r="O2290" i="7"/>
  <c r="O2291" i="7" l="1"/>
  <c r="P2291" i="7"/>
  <c r="N2291" i="7"/>
  <c r="O2292" i="7" l="1"/>
  <c r="N2292" i="7"/>
  <c r="P2292" i="7"/>
  <c r="N2293" i="7" l="1"/>
  <c r="P2293" i="7"/>
  <c r="O2293" i="7"/>
  <c r="N2294" i="7" l="1"/>
  <c r="O2294" i="7"/>
  <c r="P2294" i="7"/>
  <c r="O2295" i="7" l="1"/>
  <c r="N2295" i="7"/>
  <c r="P2295" i="7"/>
  <c r="P2296" i="7" l="1"/>
  <c r="N2296" i="7"/>
  <c r="O2296" i="7"/>
  <c r="O2297" i="7" l="1"/>
  <c r="P2297" i="7"/>
  <c r="N2297" i="7"/>
  <c r="N2298" i="7" l="1"/>
  <c r="P2298" i="7"/>
  <c r="O2298" i="7"/>
  <c r="N2299" i="7" l="1"/>
  <c r="P2299" i="7"/>
  <c r="O2299" i="7"/>
  <c r="O2300" i="7" l="1"/>
  <c r="N2300" i="7"/>
  <c r="P2300" i="7"/>
  <c r="N2301" i="7" l="1"/>
  <c r="O2301" i="7"/>
  <c r="P2301" i="7"/>
  <c r="N2302" i="7" l="1"/>
  <c r="O2302" i="7"/>
  <c r="P2302" i="7"/>
  <c r="N2303" i="7" l="1"/>
  <c r="O2303" i="7"/>
  <c r="P2303" i="7"/>
  <c r="N2304" i="7" l="1"/>
  <c r="O2304" i="7"/>
  <c r="P2304" i="7"/>
  <c r="P2305" i="7" l="1"/>
  <c r="O2305" i="7"/>
  <c r="N2305" i="7"/>
  <c r="P2306" i="7" l="1"/>
  <c r="N2306" i="7"/>
  <c r="O2306" i="7"/>
  <c r="N2307" i="7" l="1"/>
  <c r="O2307" i="7"/>
  <c r="P2307" i="7"/>
  <c r="O2308" i="7" l="1"/>
  <c r="N2308" i="7"/>
  <c r="P2308" i="7"/>
  <c r="O2309" i="7" l="1"/>
  <c r="N2309" i="7"/>
  <c r="P2309" i="7"/>
  <c r="N2310" i="7" l="1"/>
  <c r="P2310" i="7"/>
  <c r="O2310" i="7"/>
  <c r="N2311" i="7" l="1"/>
  <c r="O2311" i="7"/>
  <c r="P2311" i="7"/>
  <c r="P2312" i="7" l="1"/>
  <c r="N2312" i="7"/>
  <c r="O2312" i="7"/>
  <c r="P2313" i="7" l="1"/>
  <c r="N2313" i="7"/>
  <c r="O2313" i="7"/>
  <c r="O2314" i="7" l="1"/>
  <c r="N2314" i="7"/>
  <c r="P2314" i="7"/>
  <c r="O2315" i="7" l="1"/>
  <c r="N2315" i="7"/>
  <c r="P2315" i="7"/>
  <c r="N2316" i="7" l="1"/>
  <c r="P2316" i="7"/>
  <c r="O2316" i="7"/>
  <c r="P2317" i="7" l="1"/>
  <c r="N2317" i="7"/>
  <c r="O2317" i="7"/>
  <c r="N2318" i="7" l="1"/>
  <c r="O2318" i="7"/>
  <c r="P2318" i="7"/>
  <c r="P2319" i="7" l="1"/>
  <c r="O2319" i="7"/>
  <c r="N2319" i="7"/>
  <c r="N2320" i="7" l="1"/>
  <c r="O2320" i="7"/>
  <c r="P2320" i="7"/>
  <c r="P2321" i="7" l="1"/>
  <c r="O2321" i="7"/>
  <c r="N2321" i="7"/>
  <c r="N2322" i="7" l="1"/>
  <c r="P2322" i="7"/>
  <c r="O2322" i="7"/>
  <c r="N2323" i="7" l="1"/>
  <c r="P2323" i="7"/>
  <c r="O2323" i="7"/>
  <c r="P2324" i="7" l="1"/>
  <c r="N2324" i="7"/>
  <c r="O2324" i="7"/>
  <c r="P2325" i="7" l="1"/>
  <c r="O2325" i="7"/>
  <c r="N2325" i="7"/>
  <c r="N2326" i="7" l="1"/>
  <c r="O2326" i="7"/>
  <c r="P2326" i="7"/>
  <c r="N2327" i="7" l="1"/>
  <c r="P2327" i="7"/>
  <c r="O2327" i="7"/>
  <c r="N2328" i="7" l="1"/>
  <c r="P2328" i="7"/>
  <c r="O2328" i="7"/>
  <c r="N2329" i="7" l="1"/>
  <c r="O2329" i="7"/>
  <c r="P2329" i="7"/>
  <c r="O2330" i="7" l="1"/>
  <c r="N2330" i="7"/>
  <c r="P2330" i="7"/>
  <c r="N2331" i="7" l="1"/>
  <c r="O2331" i="7"/>
  <c r="P2331" i="7"/>
  <c r="P2332" i="7" l="1"/>
  <c r="O2332" i="7"/>
  <c r="N2332" i="7"/>
  <c r="P2333" i="7" l="1"/>
  <c r="N2333" i="7"/>
  <c r="O2333" i="7"/>
  <c r="N2334" i="7" l="1"/>
  <c r="P2334" i="7"/>
  <c r="O2334" i="7"/>
  <c r="P2335" i="7" l="1"/>
  <c r="N2335" i="7"/>
  <c r="O2335" i="7"/>
  <c r="O2336" i="7" l="1"/>
  <c r="P2336" i="7"/>
  <c r="N2336" i="7"/>
  <c r="N2337" i="7" l="1"/>
  <c r="O2337" i="7"/>
  <c r="P2337" i="7"/>
  <c r="O2338" i="7" l="1"/>
  <c r="N2338" i="7"/>
  <c r="P2338" i="7"/>
  <c r="N2339" i="7" l="1"/>
  <c r="O2339" i="7"/>
  <c r="P2339" i="7"/>
  <c r="O2340" i="7" l="1"/>
  <c r="P2340" i="7"/>
  <c r="N2340" i="7"/>
  <c r="O2341" i="7" l="1"/>
  <c r="P2341" i="7"/>
  <c r="N2341" i="7"/>
  <c r="O2342" i="7" l="1"/>
  <c r="N2342" i="7"/>
  <c r="P2342" i="7"/>
  <c r="N2343" i="7" l="1"/>
  <c r="O2343" i="7"/>
  <c r="P2343" i="7"/>
  <c r="N2344" i="7" l="1"/>
  <c r="O2344" i="7"/>
  <c r="P2344" i="7"/>
  <c r="N2345" i="7" l="1"/>
  <c r="P2345" i="7"/>
  <c r="O2345" i="7"/>
  <c r="N2346" i="7" l="1"/>
  <c r="P2346" i="7"/>
  <c r="O2346" i="7"/>
  <c r="N2347" i="7" l="1"/>
  <c r="O2347" i="7"/>
  <c r="P2347" i="7"/>
  <c r="O2348" i="7" l="1"/>
  <c r="N2348" i="7"/>
  <c r="P2348" i="7"/>
  <c r="P2349" i="7" l="1"/>
  <c r="O2349" i="7"/>
  <c r="N2349" i="7"/>
  <c r="O2350" i="7" l="1"/>
  <c r="N2350" i="7"/>
  <c r="P2350" i="7"/>
  <c r="O2351" i="7" l="1"/>
  <c r="N2351" i="7"/>
  <c r="P2351" i="7"/>
  <c r="N2352" i="7" l="1"/>
  <c r="P2352" i="7"/>
  <c r="O2352" i="7"/>
  <c r="N2353" i="7" l="1"/>
  <c r="P2353" i="7"/>
  <c r="O2353" i="7"/>
  <c r="P2354" i="7" l="1"/>
  <c r="N2354" i="7"/>
  <c r="O2354" i="7"/>
  <c r="N2355" i="7" l="1"/>
  <c r="O2355" i="7"/>
  <c r="P2355" i="7"/>
  <c r="O2356" i="7" l="1"/>
  <c r="P2356" i="7"/>
  <c r="N2356" i="7"/>
  <c r="N2357" i="7" l="1"/>
  <c r="P2357" i="7"/>
  <c r="O2357" i="7"/>
  <c r="N2358" i="7" l="1"/>
  <c r="P2358" i="7"/>
  <c r="O2358" i="7"/>
  <c r="P2359" i="7" l="1"/>
  <c r="N2359" i="7"/>
  <c r="O2359" i="7"/>
  <c r="N2360" i="7" l="1"/>
  <c r="O2360" i="7"/>
  <c r="P2360" i="7"/>
  <c r="P2361" i="7" l="1"/>
  <c r="O2361" i="7"/>
  <c r="N2361" i="7"/>
  <c r="N2362" i="7" l="1"/>
  <c r="P2362" i="7"/>
  <c r="O2362" i="7"/>
  <c r="P2363" i="7" l="1"/>
  <c r="O2363" i="7"/>
  <c r="N2363" i="7"/>
  <c r="P2364" i="7" l="1"/>
  <c r="N2364" i="7"/>
  <c r="O2364" i="7"/>
  <c r="N2365" i="7" l="1"/>
  <c r="P2365" i="7"/>
  <c r="O2365" i="7"/>
  <c r="P2366" i="7" l="1"/>
  <c r="N2366" i="7"/>
  <c r="O2366" i="7"/>
  <c r="N2367" i="7" l="1"/>
  <c r="O2367" i="7"/>
  <c r="P2367" i="7"/>
  <c r="N2368" i="7" l="1"/>
  <c r="O2368" i="7"/>
  <c r="P2368" i="7"/>
  <c r="N2369" i="7" l="1"/>
  <c r="P2369" i="7"/>
  <c r="O2369" i="7"/>
  <c r="O2370" i="7" l="1"/>
  <c r="N2370" i="7"/>
  <c r="P2370" i="7"/>
  <c r="P2371" i="7" l="1"/>
  <c r="O2371" i="7"/>
  <c r="N2371" i="7"/>
  <c r="N2372" i="7" l="1"/>
  <c r="O2372" i="7"/>
  <c r="P2372" i="7"/>
  <c r="P2373" i="7" l="1"/>
  <c r="O2373" i="7"/>
  <c r="N2373" i="7"/>
  <c r="O2374" i="7" l="1"/>
  <c r="N2374" i="7"/>
  <c r="P2374" i="7"/>
  <c r="O2375" i="7" l="1"/>
  <c r="N2375" i="7"/>
  <c r="P2375" i="7"/>
  <c r="N2376" i="7" l="1"/>
  <c r="P2376" i="7"/>
  <c r="O2376" i="7"/>
  <c r="N2377" i="7" l="1"/>
  <c r="P2377" i="7"/>
  <c r="O2377" i="7"/>
  <c r="N2378" i="7" l="1"/>
  <c r="O2378" i="7"/>
  <c r="P2378" i="7"/>
  <c r="P2379" i="7" l="1"/>
  <c r="N2379" i="7"/>
  <c r="O2379" i="7"/>
  <c r="P2380" i="7" l="1"/>
  <c r="N2380" i="7"/>
  <c r="O2380" i="7"/>
  <c r="N2381" i="7" l="1"/>
  <c r="P2381" i="7"/>
  <c r="O2381" i="7"/>
  <c r="N2382" i="7" l="1"/>
  <c r="P2382" i="7"/>
  <c r="O2382" i="7"/>
  <c r="P2383" i="7" l="1"/>
  <c r="N2383" i="7"/>
  <c r="O2383" i="7"/>
  <c r="N2384" i="7" l="1"/>
  <c r="O2384" i="7"/>
  <c r="P2384" i="7"/>
  <c r="O2385" i="7" l="1"/>
  <c r="N2385" i="7"/>
  <c r="P2385" i="7"/>
  <c r="O2386" i="7" l="1"/>
  <c r="P2386" i="7"/>
  <c r="N2386" i="7"/>
  <c r="P2387" i="7" l="1"/>
  <c r="O2387" i="7"/>
  <c r="N2387" i="7"/>
  <c r="O2388" i="7" l="1"/>
  <c r="N2388" i="7"/>
  <c r="P2388" i="7"/>
  <c r="N2389" i="7" l="1"/>
  <c r="O2389" i="7"/>
  <c r="P2389" i="7"/>
  <c r="P2390" i="7" l="1"/>
  <c r="N2390" i="7"/>
  <c r="O2390" i="7"/>
  <c r="P2391" i="7" l="1"/>
  <c r="O2391" i="7"/>
  <c r="N2391" i="7"/>
  <c r="P2392" i="7" l="1"/>
  <c r="N2392" i="7"/>
  <c r="O2392" i="7"/>
  <c r="O2393" i="7" l="1"/>
  <c r="N2393" i="7"/>
  <c r="P2393" i="7"/>
  <c r="P2394" i="7" l="1"/>
  <c r="N2394" i="7"/>
  <c r="O2394" i="7"/>
  <c r="N2395" i="7" l="1"/>
  <c r="O2395" i="7"/>
  <c r="P2395" i="7"/>
  <c r="P2396" i="7" l="1"/>
  <c r="N2396" i="7"/>
  <c r="O2396" i="7"/>
  <c r="O2397" i="7" l="1"/>
  <c r="N2397" i="7"/>
  <c r="P2397" i="7"/>
  <c r="O2398" i="7" l="1"/>
  <c r="N2398" i="7"/>
  <c r="P2398" i="7"/>
  <c r="O2399" i="7" l="1"/>
  <c r="P2399" i="7"/>
  <c r="N2399" i="7"/>
  <c r="O2400" i="7" l="1"/>
  <c r="P2400" i="7"/>
  <c r="N2400" i="7"/>
  <c r="P2401" i="7" l="1"/>
  <c r="N2401" i="7"/>
  <c r="O2401" i="7"/>
  <c r="O2402" i="7" l="1"/>
  <c r="N2402" i="7"/>
  <c r="P2402" i="7"/>
  <c r="P2403" i="7" l="1"/>
  <c r="O2403" i="7"/>
  <c r="N2403" i="7"/>
  <c r="P2404" i="7" l="1"/>
  <c r="N2404" i="7"/>
  <c r="O2404" i="7"/>
  <c r="N2405" i="7" l="1"/>
  <c r="P2405" i="7"/>
  <c r="O2405" i="7"/>
  <c r="N2406" i="7" l="1"/>
  <c r="P2406" i="7"/>
  <c r="O2406" i="7"/>
  <c r="O2407" i="7" l="1"/>
  <c r="N2407" i="7"/>
  <c r="P2407" i="7"/>
  <c r="N2408" i="7" l="1"/>
  <c r="O2408" i="7"/>
  <c r="P2408" i="7"/>
  <c r="N2409" i="7" l="1"/>
  <c r="O2409" i="7"/>
  <c r="P2409" i="7"/>
  <c r="O2410" i="7" l="1"/>
  <c r="N2410" i="7"/>
  <c r="P2410" i="7"/>
  <c r="N2411" i="7" l="1"/>
  <c r="O2411" i="7"/>
  <c r="P2411" i="7"/>
  <c r="P2412" i="7" l="1"/>
  <c r="N2412" i="7"/>
  <c r="O2412" i="7"/>
  <c r="P2413" i="7" l="1"/>
  <c r="N2413" i="7"/>
  <c r="O2413" i="7"/>
  <c r="P2414" i="7" l="1"/>
  <c r="N2414" i="7"/>
  <c r="O2414" i="7"/>
  <c r="N2415" i="7" l="1"/>
  <c r="O2415" i="7"/>
  <c r="P2415" i="7"/>
  <c r="O2416" i="7" l="1"/>
  <c r="P2416" i="7"/>
  <c r="N2416" i="7"/>
  <c r="N2417" i="7" l="1"/>
  <c r="O2417" i="7"/>
  <c r="P2417" i="7"/>
  <c r="N2418" i="7" l="1"/>
  <c r="P2418" i="7"/>
  <c r="O2418" i="7"/>
  <c r="N2419" i="7" l="1"/>
  <c r="O2419" i="7"/>
  <c r="P2419" i="7"/>
  <c r="P2420" i="7" l="1"/>
  <c r="N2420" i="7"/>
  <c r="O2420" i="7"/>
  <c r="P2421" i="7" l="1"/>
  <c r="N2421" i="7"/>
  <c r="O2421" i="7"/>
  <c r="N2422" i="7" l="1"/>
  <c r="O2422" i="7"/>
  <c r="P2422" i="7"/>
  <c r="N2423" i="7" l="1"/>
  <c r="O2423" i="7"/>
  <c r="P2423" i="7"/>
  <c r="N2424" i="7" l="1"/>
  <c r="O2424" i="7"/>
  <c r="P2424" i="7"/>
  <c r="N2425" i="7" l="1"/>
  <c r="P2425" i="7"/>
  <c r="O2425" i="7"/>
  <c r="O2426" i="7" l="1"/>
  <c r="N2426" i="7"/>
  <c r="P2426" i="7"/>
  <c r="N2427" i="7" l="1"/>
  <c r="P2427" i="7"/>
  <c r="O2427" i="7"/>
  <c r="P2428" i="7" l="1"/>
  <c r="O2428" i="7"/>
  <c r="N2428" i="7"/>
  <c r="N2429" i="7" l="1"/>
  <c r="O2429" i="7"/>
  <c r="P2429" i="7"/>
  <c r="N2430" i="7" l="1"/>
  <c r="P2430" i="7"/>
  <c r="O2430" i="7"/>
  <c r="P2431" i="7" l="1"/>
  <c r="N2431" i="7"/>
  <c r="O2431" i="7"/>
  <c r="N2432" i="7" l="1"/>
  <c r="O2432" i="7"/>
  <c r="P2432" i="7"/>
  <c r="O2433" i="7" l="1"/>
  <c r="N2433" i="7"/>
  <c r="P2433" i="7"/>
  <c r="N2434" i="7" l="1"/>
  <c r="O2434" i="7"/>
  <c r="P2434" i="7"/>
  <c r="N2435" i="7" l="1"/>
  <c r="P2435" i="7"/>
  <c r="O2435" i="7"/>
  <c r="N2436" i="7" l="1"/>
  <c r="O2436" i="7"/>
  <c r="P2436" i="7"/>
  <c r="N2437" i="7" l="1"/>
  <c r="P2437" i="7"/>
  <c r="O2437" i="7"/>
  <c r="N2438" i="7" l="1"/>
  <c r="O2438" i="7"/>
  <c r="P2438" i="7"/>
  <c r="P2439" i="7" l="1"/>
  <c r="O2439" i="7"/>
  <c r="N2439" i="7"/>
  <c r="N2440" i="7" l="1"/>
  <c r="O2440" i="7"/>
  <c r="P2440" i="7"/>
  <c r="O2441" i="7" l="1"/>
  <c r="N2441" i="7"/>
  <c r="P2441" i="7"/>
  <c r="N2442" i="7" l="1"/>
  <c r="P2442" i="7"/>
  <c r="O2442" i="7"/>
  <c r="P2443" i="7" l="1"/>
  <c r="N2443" i="7"/>
  <c r="O2443" i="7"/>
  <c r="N2444" i="7" l="1"/>
  <c r="O2444" i="7"/>
  <c r="P2444" i="7"/>
  <c r="O2445" i="7" l="1"/>
  <c r="N2445" i="7"/>
  <c r="P2445" i="7"/>
  <c r="O2446" i="7" l="1"/>
  <c r="N2446" i="7"/>
  <c r="P2446" i="7"/>
  <c r="O2447" i="7" l="1"/>
  <c r="P2447" i="7"/>
  <c r="N2447" i="7"/>
  <c r="N2448" i="7" l="1"/>
  <c r="P2448" i="7"/>
  <c r="O2448" i="7"/>
  <c r="P2449" i="7" l="1"/>
  <c r="N2449" i="7"/>
  <c r="O2449" i="7"/>
  <c r="N2450" i="7" l="1"/>
  <c r="O2450" i="7"/>
  <c r="P2450" i="7"/>
  <c r="P2451" i="7" l="1"/>
  <c r="N2451" i="7"/>
  <c r="O2451" i="7"/>
  <c r="O2452" i="7" l="1"/>
  <c r="N2452" i="7"/>
  <c r="P2452" i="7"/>
  <c r="O2453" i="7" l="1"/>
  <c r="N2453" i="7"/>
  <c r="P2453" i="7"/>
  <c r="P2454" i="7" l="1"/>
  <c r="N2454" i="7"/>
  <c r="O2454" i="7"/>
  <c r="P2455" i="7" l="1"/>
  <c r="O2455" i="7"/>
  <c r="N2455" i="7"/>
  <c r="N2456" i="7" l="1"/>
  <c r="O2456" i="7"/>
  <c r="P2456" i="7"/>
  <c r="O2457" i="7" l="1"/>
  <c r="N2457" i="7"/>
  <c r="P2457" i="7"/>
  <c r="O2458" i="7" l="1"/>
  <c r="N2458" i="7"/>
  <c r="P2458" i="7"/>
  <c r="N2459" i="7" l="1"/>
  <c r="O2459" i="7"/>
  <c r="P2459" i="7"/>
  <c r="P2460" i="7" l="1"/>
  <c r="N2460" i="7"/>
  <c r="O2460" i="7"/>
  <c r="P2461" i="7" l="1"/>
  <c r="N2461" i="7"/>
  <c r="O2461" i="7"/>
  <c r="O2462" i="7" l="1"/>
  <c r="N2462" i="7"/>
  <c r="P2462" i="7"/>
  <c r="N2463" i="7" l="1"/>
  <c r="O2463" i="7"/>
  <c r="P2463" i="7"/>
  <c r="O2464" i="7" l="1"/>
  <c r="N2464" i="7"/>
  <c r="P2464" i="7"/>
  <c r="O2465" i="7" l="1"/>
  <c r="N2465" i="7"/>
  <c r="P2465" i="7"/>
  <c r="N2466" i="7" l="1"/>
  <c r="P2466" i="7"/>
  <c r="O2466" i="7"/>
  <c r="N2467" i="7" l="1"/>
  <c r="P2467" i="7"/>
  <c r="O2467" i="7"/>
  <c r="P2468" i="7" l="1"/>
  <c r="N2468" i="7"/>
  <c r="O2468" i="7"/>
  <c r="N2469" i="7" l="1"/>
  <c r="O2469" i="7"/>
  <c r="P2469" i="7"/>
  <c r="O2470" i="7" l="1"/>
  <c r="N2470" i="7"/>
  <c r="P2470" i="7"/>
  <c r="O2471" i="7" l="1"/>
  <c r="N2471" i="7"/>
  <c r="P2471" i="7"/>
  <c r="N2472" i="7" l="1"/>
  <c r="P2472" i="7"/>
  <c r="O2472" i="7"/>
  <c r="O2473" i="7" l="1"/>
  <c r="P2473" i="7"/>
  <c r="N2473" i="7"/>
  <c r="N2474" i="7" l="1"/>
  <c r="O2474" i="7"/>
  <c r="P2474" i="7"/>
  <c r="O2475" i="7" l="1"/>
  <c r="N2475" i="7"/>
  <c r="P2475" i="7"/>
  <c r="O2476" i="7" l="1"/>
  <c r="N2476" i="7"/>
  <c r="P2476" i="7"/>
  <c r="O2477" i="7" l="1"/>
  <c r="N2477" i="7"/>
  <c r="P2477" i="7"/>
  <c r="P2478" i="7" l="1"/>
  <c r="N2478" i="7"/>
  <c r="O2478" i="7"/>
  <c r="P2479" i="7" l="1"/>
  <c r="N2479" i="7"/>
  <c r="O2479" i="7"/>
  <c r="N2480" i="7" l="1"/>
  <c r="O2480" i="7"/>
  <c r="P2480" i="7"/>
  <c r="N2481" i="7" l="1"/>
  <c r="O2481" i="7"/>
  <c r="P2481" i="7"/>
  <c r="O2482" i="7" l="1"/>
  <c r="N2482" i="7"/>
  <c r="P2482" i="7"/>
  <c r="N2483" i="7" l="1"/>
  <c r="P2483" i="7"/>
  <c r="O2483" i="7"/>
  <c r="N2484" i="7" l="1"/>
  <c r="P2484" i="7"/>
  <c r="O2484" i="7"/>
  <c r="O2485" i="7" l="1"/>
  <c r="P2485" i="7"/>
  <c r="N2485" i="7"/>
  <c r="O2486" i="7" l="1"/>
  <c r="N2486" i="7"/>
  <c r="P2486" i="7"/>
  <c r="O2487" i="7" l="1"/>
  <c r="N2487" i="7"/>
  <c r="P2487" i="7"/>
  <c r="N2488" i="7" l="1"/>
  <c r="P2488" i="7"/>
  <c r="O2488" i="7"/>
  <c r="O2489" i="7" l="1"/>
  <c r="N2489" i="7"/>
  <c r="P2489" i="7"/>
  <c r="O2490" i="7" l="1"/>
  <c r="N2490" i="7"/>
  <c r="P2490" i="7"/>
  <c r="O2491" i="7" l="1"/>
  <c r="P2491" i="7"/>
  <c r="N2491" i="7"/>
  <c r="O2492" i="7" l="1"/>
  <c r="N2492" i="7"/>
  <c r="P2492" i="7"/>
  <c r="O2493" i="7" l="1"/>
  <c r="N2493" i="7"/>
  <c r="P2493" i="7"/>
  <c r="P2494" i="7" l="1"/>
  <c r="N2494" i="7"/>
  <c r="O2494" i="7"/>
  <c r="O2495" i="7" l="1"/>
  <c r="N2495" i="7"/>
  <c r="P2495" i="7"/>
  <c r="N2496" i="7" l="1"/>
  <c r="P2496" i="7"/>
  <c r="O2496" i="7"/>
  <c r="O2497" i="7" l="1"/>
  <c r="P2497" i="7"/>
  <c r="N2497" i="7"/>
  <c r="P2498" i="7" l="1"/>
  <c r="N2498" i="7"/>
  <c r="O2498" i="7"/>
  <c r="O2499" i="7" l="1"/>
  <c r="P2499" i="7"/>
  <c r="N2499" i="7"/>
  <c r="N2500" i="7" l="1"/>
  <c r="O2500" i="7"/>
  <c r="P2500" i="7"/>
  <c r="P2501" i="7" l="1"/>
  <c r="N2501" i="7"/>
  <c r="O2501" i="7"/>
  <c r="N2502" i="7" l="1"/>
  <c r="O2502" i="7"/>
  <c r="P2502" i="7"/>
  <c r="P2503" i="7" l="1"/>
  <c r="N2503" i="7"/>
  <c r="O2503" i="7"/>
  <c r="O2504" i="7" l="1"/>
  <c r="N2504" i="7"/>
  <c r="P2504" i="7"/>
  <c r="N2505" i="7" l="1"/>
  <c r="P2505" i="7"/>
  <c r="O2505" i="7"/>
  <c r="N2506" i="7" l="1"/>
  <c r="P2506" i="7"/>
  <c r="O2506" i="7"/>
  <c r="N2507" i="7" l="1"/>
  <c r="O2507" i="7"/>
  <c r="P2507" i="7"/>
  <c r="N2508" i="7" l="1"/>
  <c r="P2508" i="7"/>
  <c r="O2508" i="7"/>
  <c r="N2509" i="7" l="1"/>
  <c r="P2509" i="7"/>
  <c r="O2509" i="7"/>
  <c r="P2510" i="7" l="1"/>
  <c r="N2510" i="7"/>
  <c r="O2510" i="7"/>
  <c r="O2511" i="7" l="1"/>
  <c r="P2511" i="7"/>
  <c r="N2511" i="7"/>
  <c r="N2512" i="7" l="1"/>
  <c r="O2512" i="7"/>
  <c r="P2512" i="7"/>
  <c r="N2513" i="7" l="1"/>
  <c r="P2513" i="7"/>
  <c r="O2513" i="7"/>
  <c r="N2514" i="7" l="1"/>
  <c r="P2514" i="7"/>
  <c r="O2514" i="7"/>
  <c r="O2515" i="7" l="1"/>
  <c r="P2515" i="7"/>
  <c r="N2515" i="7"/>
  <c r="O2516" i="7" l="1"/>
  <c r="N2516" i="7"/>
  <c r="P2516" i="7"/>
  <c r="P2517" i="7" l="1"/>
  <c r="N2517" i="7"/>
  <c r="O2517" i="7"/>
  <c r="N2518" i="7" l="1"/>
  <c r="P2518" i="7"/>
  <c r="O2518" i="7"/>
  <c r="N2519" i="7" l="1"/>
  <c r="P2519" i="7"/>
  <c r="O2519" i="7"/>
  <c r="P2520" i="7" l="1"/>
  <c r="N2520" i="7"/>
  <c r="O2520" i="7"/>
  <c r="N2521" i="7" l="1"/>
  <c r="O2521" i="7"/>
  <c r="P2521" i="7"/>
  <c r="O2522" i="7" l="1"/>
  <c r="N2522" i="7"/>
  <c r="P2522" i="7"/>
  <c r="O2523" i="7" l="1"/>
  <c r="P2523" i="7"/>
  <c r="N2523" i="7"/>
  <c r="P2524" i="7" l="1"/>
  <c r="N2524" i="7"/>
  <c r="O2524" i="7"/>
  <c r="N2525" i="7" l="1"/>
  <c r="P2525" i="7"/>
  <c r="O2525" i="7"/>
  <c r="N2526" i="7" l="1"/>
  <c r="O2526" i="7"/>
  <c r="P2526" i="7"/>
  <c r="O2527" i="7" l="1"/>
  <c r="N2527" i="7"/>
  <c r="P2527" i="7"/>
  <c r="P2528" i="7" l="1"/>
  <c r="N2528" i="7"/>
  <c r="O2528" i="7"/>
  <c r="O2529" i="7" l="1"/>
  <c r="P2529" i="7"/>
  <c r="N2529" i="7"/>
  <c r="N2530" i="7" l="1"/>
  <c r="O2530" i="7"/>
  <c r="P2530" i="7"/>
  <c r="N2531" i="7" l="1"/>
  <c r="P2531" i="7"/>
  <c r="O2531" i="7"/>
  <c r="P2532" i="7" l="1"/>
  <c r="N2532" i="7"/>
  <c r="O2532" i="7"/>
  <c r="N2533" i="7" l="1"/>
  <c r="O2533" i="7"/>
  <c r="P2533" i="7"/>
  <c r="N2534" i="7" l="1"/>
  <c r="P2534" i="7"/>
  <c r="O2534" i="7"/>
  <c r="N2535" i="7" l="1"/>
  <c r="O2535" i="7"/>
  <c r="P2535" i="7"/>
  <c r="N2536" i="7" l="1"/>
  <c r="P2536" i="7"/>
  <c r="O2536" i="7"/>
  <c r="N2537" i="7" l="1"/>
  <c r="P2537" i="7"/>
  <c r="O2537" i="7"/>
  <c r="N2538" i="7" l="1"/>
  <c r="P2538" i="7"/>
  <c r="O2538" i="7"/>
  <c r="O2539" i="7" l="1"/>
  <c r="N2539" i="7"/>
  <c r="P2539" i="7"/>
  <c r="N2540" i="7" l="1"/>
  <c r="O2540" i="7"/>
  <c r="P2540" i="7"/>
  <c r="P2541" i="7" l="1"/>
  <c r="N2541" i="7"/>
  <c r="O2541" i="7"/>
  <c r="N2542" i="7" l="1"/>
  <c r="P2542" i="7"/>
  <c r="O2542" i="7"/>
  <c r="N2543" i="7" l="1"/>
  <c r="O2543" i="7"/>
  <c r="P2543" i="7"/>
  <c r="O2544" i="7" l="1"/>
  <c r="N2544" i="7"/>
  <c r="P2544" i="7"/>
  <c r="O2545" i="7" l="1"/>
  <c r="N2545" i="7"/>
  <c r="P2545" i="7"/>
  <c r="P2546" i="7" l="1"/>
  <c r="N2546" i="7"/>
  <c r="O2546" i="7"/>
  <c r="N2547" i="7" l="1"/>
  <c r="P2547" i="7"/>
  <c r="O2547" i="7"/>
  <c r="N2548" i="7" l="1"/>
  <c r="O2548" i="7"/>
  <c r="P2548" i="7"/>
  <c r="N2549" i="7" l="1"/>
  <c r="P2549" i="7"/>
  <c r="O2549" i="7"/>
  <c r="O2550" i="7" l="1"/>
  <c r="N2550" i="7"/>
  <c r="P2550" i="7"/>
  <c r="P2551" i="7" l="1"/>
  <c r="O2551" i="7"/>
  <c r="N2551" i="7"/>
  <c r="O2552" i="7" l="1"/>
  <c r="N2552" i="7"/>
  <c r="P2552" i="7"/>
  <c r="P2553" i="7" l="1"/>
  <c r="N2553" i="7"/>
  <c r="O2553" i="7"/>
  <c r="O2554" i="7" l="1"/>
  <c r="N2554" i="7"/>
  <c r="P2554" i="7"/>
  <c r="P2555" i="7" l="1"/>
  <c r="N2555" i="7"/>
  <c r="O2555" i="7"/>
  <c r="P2556" i="7" l="1"/>
  <c r="N2556" i="7"/>
  <c r="O2556" i="7"/>
  <c r="O2557" i="7" l="1"/>
  <c r="P2557" i="7"/>
  <c r="N2557" i="7"/>
  <c r="N2558" i="7" l="1"/>
  <c r="O2558" i="7"/>
  <c r="P2558" i="7"/>
  <c r="P2559" i="7" l="1"/>
  <c r="O2559" i="7"/>
  <c r="N2559" i="7"/>
  <c r="N2560" i="7" l="1"/>
  <c r="P2560" i="7"/>
  <c r="O2560" i="7"/>
  <c r="O2561" i="7" l="1"/>
  <c r="N2561" i="7"/>
  <c r="P2561" i="7"/>
  <c r="O2562" i="7" l="1"/>
  <c r="N2562" i="7"/>
  <c r="P2562" i="7"/>
  <c r="N2563" i="7" l="1"/>
  <c r="O2563" i="7"/>
  <c r="P2563" i="7"/>
  <c r="O2564" i="7" l="1"/>
  <c r="P2564" i="7"/>
  <c r="N2564" i="7"/>
  <c r="O2565" i="7" l="1"/>
  <c r="P2565" i="7"/>
  <c r="N2565" i="7"/>
  <c r="N2566" i="7" l="1"/>
  <c r="P2566" i="7"/>
  <c r="O2566" i="7"/>
  <c r="P2567" i="7" l="1"/>
  <c r="O2567" i="7"/>
  <c r="N2567" i="7"/>
  <c r="N2568" i="7" l="1"/>
  <c r="P2568" i="7"/>
  <c r="O2568" i="7"/>
  <c r="P2569" i="7" l="1"/>
  <c r="O2569" i="7"/>
  <c r="N2569" i="7"/>
  <c r="O2570" i="7" l="1"/>
  <c r="N2570" i="7"/>
  <c r="P2570" i="7"/>
  <c r="N2571" i="7" l="1"/>
  <c r="P2571" i="7"/>
  <c r="O2571" i="7"/>
  <c r="O2572" i="7" l="1"/>
  <c r="N2572" i="7"/>
  <c r="P2572" i="7"/>
  <c r="N2573" i="7" l="1"/>
  <c r="P2573" i="7"/>
  <c r="O2573" i="7"/>
  <c r="P2574" i="7" l="1"/>
  <c r="N2574" i="7"/>
  <c r="O2574" i="7"/>
  <c r="P2575" i="7" l="1"/>
  <c r="O2575" i="7"/>
  <c r="N2575" i="7"/>
  <c r="P2576" i="7" l="1"/>
  <c r="N2576" i="7"/>
  <c r="O2576" i="7"/>
  <c r="N2577" i="7" l="1"/>
  <c r="O2577" i="7"/>
  <c r="P2577" i="7"/>
  <c r="P2578" i="7" l="1"/>
  <c r="N2578" i="7"/>
  <c r="O2578" i="7"/>
  <c r="N2579" i="7" l="1"/>
  <c r="P2579" i="7"/>
  <c r="O2579" i="7"/>
  <c r="N2580" i="7" l="1"/>
  <c r="O2580" i="7"/>
  <c r="P2580" i="7"/>
  <c r="O2581" i="7" l="1"/>
  <c r="N2581" i="7"/>
  <c r="P2581" i="7"/>
  <c r="O2582" i="7" l="1"/>
  <c r="N2582" i="7"/>
  <c r="P2582" i="7"/>
  <c r="O2583" i="7" l="1"/>
  <c r="N2583" i="7"/>
  <c r="P2583" i="7"/>
  <c r="N2584" i="7" l="1"/>
  <c r="P2584" i="7"/>
  <c r="O2584" i="7"/>
  <c r="P2585" i="7" l="1"/>
  <c r="N2585" i="7"/>
  <c r="O2585" i="7"/>
  <c r="P2586" i="7" l="1"/>
  <c r="N2586" i="7"/>
  <c r="O2586" i="7"/>
  <c r="O2587" i="7" l="1"/>
  <c r="N2587" i="7"/>
  <c r="P2587" i="7"/>
  <c r="O2588" i="7" l="1"/>
  <c r="P2588" i="7"/>
  <c r="N2588" i="7"/>
  <c r="N2589" i="7" l="1"/>
  <c r="P2589" i="7"/>
  <c r="O2589" i="7"/>
  <c r="N2590" i="7" l="1"/>
  <c r="P2590" i="7"/>
  <c r="O2590" i="7"/>
  <c r="N2591" i="7" l="1"/>
  <c r="P2591" i="7"/>
  <c r="O2591" i="7"/>
  <c r="N2592" i="7" l="1"/>
  <c r="O2592" i="7"/>
  <c r="P2592" i="7"/>
  <c r="P2593" i="7" l="1"/>
  <c r="N2593" i="7"/>
  <c r="O2593" i="7"/>
  <c r="O2594" i="7" l="1"/>
  <c r="N2594" i="7"/>
  <c r="P2594" i="7"/>
  <c r="O2595" i="7" l="1"/>
  <c r="N2595" i="7"/>
  <c r="P2595" i="7"/>
  <c r="P2596" i="7" l="1"/>
  <c r="O2596" i="7"/>
  <c r="N2596" i="7"/>
  <c r="P2597" i="7" l="1"/>
  <c r="N2597" i="7"/>
  <c r="O2597" i="7"/>
  <c r="N2598" i="7" l="1"/>
  <c r="P2598" i="7"/>
  <c r="O2598" i="7"/>
  <c r="O2599" i="7" l="1"/>
  <c r="N2599" i="7"/>
  <c r="P2599" i="7"/>
  <c r="O2600" i="7" l="1"/>
  <c r="N2600" i="7"/>
  <c r="P2600" i="7"/>
  <c r="O2601" i="7" l="1"/>
  <c r="P2601" i="7"/>
  <c r="N2601" i="7"/>
  <c r="P2602" i="7" l="1"/>
  <c r="N2602" i="7"/>
  <c r="O2602" i="7"/>
  <c r="P2603" i="7" l="1"/>
  <c r="N2603" i="7"/>
  <c r="O2603" i="7"/>
  <c r="N2604" i="7" l="1"/>
  <c r="O2604" i="7"/>
  <c r="P2604" i="7"/>
  <c r="N2605" i="7" l="1"/>
  <c r="O2605" i="7"/>
  <c r="P2605" i="7"/>
  <c r="P2606" i="7" l="1"/>
  <c r="N2606" i="7"/>
  <c r="O2606" i="7"/>
  <c r="O2607" i="7" l="1"/>
  <c r="N2607" i="7"/>
  <c r="P2607" i="7"/>
  <c r="N2608" i="7" l="1"/>
  <c r="P2608" i="7"/>
  <c r="O2608" i="7"/>
  <c r="N2609" i="7" l="1"/>
  <c r="P2609" i="7"/>
  <c r="O2609" i="7"/>
  <c r="O2610" i="7" l="1"/>
  <c r="N2610" i="7"/>
  <c r="P2610" i="7"/>
  <c r="P2611" i="7" l="1"/>
  <c r="N2611" i="7"/>
  <c r="O2611" i="7"/>
  <c r="O2612" i="7" l="1"/>
  <c r="N2612" i="7"/>
  <c r="P2612" i="7"/>
  <c r="N2613" i="7" l="1"/>
  <c r="P2613" i="7"/>
  <c r="O2613" i="7"/>
  <c r="N2614" i="7" l="1"/>
  <c r="O2614" i="7"/>
  <c r="P2614" i="7"/>
  <c r="O2615" i="7" l="1"/>
  <c r="P2615" i="7"/>
  <c r="N2615" i="7"/>
  <c r="P2616" i="7" l="1"/>
  <c r="N2616" i="7"/>
  <c r="O2616" i="7"/>
  <c r="P2617" i="7" l="1"/>
  <c r="O2617" i="7"/>
  <c r="N2617" i="7"/>
  <c r="P2618" i="7" l="1"/>
  <c r="N2618" i="7"/>
  <c r="O2618" i="7"/>
  <c r="P2619" i="7" l="1"/>
  <c r="O2619" i="7"/>
  <c r="N2619" i="7"/>
  <c r="O2620" i="7" l="1"/>
  <c r="N2620" i="7"/>
  <c r="P2620" i="7"/>
  <c r="N2621" i="7" l="1"/>
  <c r="O2621" i="7"/>
  <c r="P2621" i="7"/>
  <c r="O2622" i="7" l="1"/>
  <c r="N2622" i="7"/>
  <c r="P2622" i="7"/>
  <c r="N2623" i="7" l="1"/>
  <c r="P2623" i="7"/>
  <c r="O2623" i="7"/>
  <c r="O2624" i="7" l="1"/>
  <c r="N2624" i="7"/>
  <c r="P2624" i="7"/>
  <c r="O2625" i="7" l="1"/>
  <c r="P2625" i="7"/>
  <c r="N2625" i="7"/>
  <c r="P2626" i="7" l="1"/>
  <c r="N2626" i="7"/>
  <c r="O2626" i="7"/>
  <c r="N2627" i="7" l="1"/>
  <c r="P2627" i="7"/>
  <c r="O2627" i="7"/>
  <c r="P2628" i="7" l="1"/>
  <c r="N2628" i="7"/>
  <c r="O2628" i="7"/>
  <c r="P2629" i="7" l="1"/>
  <c r="O2629" i="7"/>
  <c r="N2629" i="7"/>
  <c r="N2630" i="7" l="1"/>
  <c r="O2630" i="7"/>
  <c r="P2630" i="7"/>
  <c r="N2631" i="7" l="1"/>
  <c r="P2631" i="7"/>
  <c r="O2631" i="7"/>
  <c r="O2632" i="7" l="1"/>
  <c r="N2632" i="7"/>
  <c r="P2632" i="7"/>
  <c r="N2633" i="7" l="1"/>
  <c r="O2633" i="7"/>
  <c r="P2633" i="7"/>
  <c r="P2634" i="7" l="1"/>
  <c r="N2634" i="7"/>
  <c r="O2634" i="7"/>
  <c r="O2635" i="7" l="1"/>
  <c r="P2635" i="7"/>
  <c r="N2635" i="7"/>
  <c r="O2636" i="7" l="1"/>
  <c r="N2636" i="7"/>
  <c r="P2636" i="7"/>
  <c r="P2637" i="7" l="1"/>
  <c r="N2637" i="7"/>
  <c r="O2637" i="7"/>
  <c r="N2638" i="7" l="1"/>
  <c r="P2638" i="7"/>
  <c r="O2638" i="7"/>
  <c r="N2639" i="7" l="1"/>
  <c r="P2639" i="7"/>
  <c r="O2639" i="7"/>
  <c r="N2640" i="7" l="1"/>
  <c r="O2640" i="7"/>
  <c r="P2640" i="7"/>
  <c r="N2641" i="7" l="1"/>
  <c r="P2641" i="7"/>
  <c r="O2641" i="7"/>
  <c r="N2642" i="7" l="1"/>
  <c r="P2642" i="7"/>
  <c r="O2642" i="7"/>
  <c r="N2643" i="7" l="1"/>
  <c r="P2643" i="7"/>
  <c r="O2643" i="7"/>
  <c r="N2644" i="7" l="1"/>
  <c r="P2644" i="7"/>
  <c r="O2644" i="7"/>
  <c r="N2645" i="7" l="1"/>
  <c r="O2645" i="7"/>
  <c r="P2645" i="7"/>
  <c r="P2646" i="7" l="1"/>
  <c r="N2646" i="7"/>
  <c r="O2646" i="7"/>
  <c r="P2647" i="7" l="1"/>
  <c r="N2647" i="7"/>
  <c r="O2647" i="7"/>
  <c r="N2648" i="7" l="1"/>
  <c r="O2648" i="7"/>
  <c r="P2648" i="7"/>
  <c r="N2649" i="7" l="1"/>
  <c r="O2649" i="7"/>
  <c r="P2649" i="7"/>
  <c r="N2650" i="7" l="1"/>
  <c r="O2650" i="7"/>
  <c r="P2650" i="7"/>
  <c r="P2651" i="7" l="1"/>
  <c r="N2651" i="7"/>
  <c r="O2651" i="7"/>
  <c r="N2652" i="7" l="1"/>
  <c r="O2652" i="7"/>
  <c r="P2652" i="7"/>
  <c r="N2653" i="7" l="1"/>
  <c r="P2653" i="7"/>
  <c r="O2653" i="7"/>
  <c r="P2654" i="7" l="1"/>
  <c r="O2654" i="7"/>
  <c r="N2654" i="7"/>
  <c r="O2655" i="7" l="1"/>
  <c r="P2655" i="7"/>
  <c r="N2655" i="7"/>
  <c r="N2656" i="7" l="1"/>
  <c r="P2656" i="7"/>
  <c r="O2656" i="7"/>
  <c r="P2657" i="7" l="1"/>
  <c r="N2657" i="7"/>
  <c r="O2657" i="7"/>
  <c r="O2658" i="7" l="1"/>
  <c r="N2658" i="7"/>
  <c r="P2658" i="7"/>
  <c r="P2659" i="7" l="1"/>
  <c r="O2659" i="7"/>
  <c r="N2659" i="7"/>
  <c r="O2660" i="7" l="1"/>
  <c r="N2660" i="7"/>
  <c r="P2660" i="7"/>
  <c r="N2661" i="7" l="1"/>
  <c r="P2661" i="7"/>
  <c r="O2661" i="7"/>
  <c r="P2662" i="7" l="1"/>
  <c r="O2662" i="7"/>
  <c r="N2662" i="7"/>
  <c r="P2663" i="7" l="1"/>
  <c r="N2663" i="7"/>
  <c r="O2663" i="7"/>
  <c r="N2664" i="7" l="1"/>
  <c r="O2664" i="7"/>
  <c r="P2664" i="7"/>
  <c r="O2665" i="7" l="1"/>
  <c r="N2665" i="7"/>
  <c r="P2665" i="7"/>
  <c r="O2666" i="7" l="1"/>
  <c r="N2666" i="7"/>
  <c r="P2666" i="7"/>
  <c r="P2667" i="7" l="1"/>
  <c r="N2667" i="7"/>
  <c r="O2667" i="7"/>
  <c r="O2668" i="7" l="1"/>
  <c r="N2668" i="7"/>
  <c r="P2668" i="7"/>
  <c r="N2669" i="7" l="1"/>
  <c r="P2669" i="7"/>
  <c r="O2669" i="7"/>
  <c r="P2670" i="7" l="1"/>
  <c r="O2670" i="7"/>
  <c r="N2670" i="7"/>
  <c r="P2671" i="7" l="1"/>
  <c r="N2671" i="7"/>
  <c r="O2671" i="7"/>
  <c r="P2672" i="7" l="1"/>
  <c r="N2672" i="7"/>
  <c r="O2672" i="7"/>
  <c r="N2673" i="7" l="1"/>
  <c r="P2673" i="7"/>
  <c r="O2673" i="7"/>
  <c r="N2674" i="7" l="1"/>
  <c r="O2674" i="7"/>
  <c r="P2674" i="7"/>
  <c r="P2675" i="7" l="1"/>
  <c r="O2675" i="7"/>
  <c r="N2675" i="7"/>
  <c r="N2676" i="7" l="1"/>
  <c r="O2676" i="7"/>
  <c r="P2676" i="7"/>
  <c r="N2677" i="7" l="1"/>
  <c r="O2677" i="7"/>
  <c r="P2677" i="7"/>
  <c r="O2678" i="7" l="1"/>
  <c r="N2678" i="7"/>
  <c r="P2678" i="7"/>
  <c r="N2679" i="7" l="1"/>
  <c r="P2679" i="7"/>
  <c r="O2679" i="7"/>
  <c r="N2680" i="7" l="1"/>
  <c r="P2680" i="7"/>
  <c r="O2680" i="7"/>
  <c r="P2681" i="7" l="1"/>
  <c r="N2681" i="7"/>
  <c r="O2681" i="7"/>
  <c r="O2682" i="7" l="1"/>
  <c r="P2682" i="7"/>
  <c r="N2682" i="7"/>
  <c r="O2683" i="7" l="1"/>
  <c r="N2683" i="7"/>
  <c r="P2683" i="7"/>
  <c r="O2684" i="7" l="1"/>
  <c r="N2684" i="7"/>
  <c r="P2684" i="7"/>
  <c r="P2685" i="7" l="1"/>
  <c r="N2685" i="7"/>
  <c r="O2685" i="7"/>
  <c r="P2686" i="7" l="1"/>
  <c r="N2686" i="7"/>
  <c r="O2686" i="7"/>
  <c r="N2687" i="7" l="1"/>
  <c r="O2687" i="7"/>
  <c r="P2687" i="7"/>
  <c r="N2688" i="7" l="1"/>
  <c r="O2688" i="7"/>
  <c r="P2688" i="7"/>
  <c r="O2689" i="7" l="1"/>
  <c r="P2689" i="7"/>
  <c r="N2689" i="7"/>
  <c r="N2690" i="7" l="1"/>
  <c r="P2690" i="7"/>
  <c r="O2690" i="7"/>
  <c r="P2691" i="7" l="1"/>
  <c r="N2691" i="7"/>
  <c r="O2691" i="7"/>
  <c r="N2692" i="7" l="1"/>
  <c r="O2692" i="7"/>
  <c r="P2692" i="7"/>
  <c r="P2693" i="7" l="1"/>
  <c r="N2693" i="7"/>
  <c r="O2693" i="7"/>
  <c r="N2694" i="7" l="1"/>
  <c r="P2694" i="7"/>
  <c r="O2694" i="7"/>
  <c r="P2695" i="7" l="1"/>
  <c r="N2695" i="7"/>
  <c r="O2695" i="7"/>
  <c r="O2696" i="7" l="1"/>
  <c r="N2696" i="7"/>
  <c r="P2696" i="7"/>
  <c r="P2697" i="7" l="1"/>
  <c r="O2697" i="7"/>
  <c r="N2697" i="7"/>
  <c r="N2698" i="7" l="1"/>
  <c r="P2698" i="7"/>
  <c r="O2698" i="7"/>
  <c r="P2699" i="7" l="1"/>
  <c r="O2699" i="7"/>
  <c r="N2699" i="7"/>
  <c r="P2700" i="7" l="1"/>
  <c r="N2700" i="7"/>
  <c r="O2700" i="7"/>
  <c r="P2701" i="7" l="1"/>
  <c r="N2701" i="7"/>
  <c r="O2701" i="7"/>
  <c r="N2702" i="7" l="1"/>
  <c r="O2702" i="7"/>
  <c r="P2702" i="7"/>
  <c r="N2703" i="7" l="1"/>
  <c r="P2703" i="7"/>
  <c r="O2703" i="7"/>
  <c r="P2704" i="7" l="1"/>
  <c r="O2704" i="7"/>
  <c r="N2704" i="7"/>
  <c r="P2705" i="7" l="1"/>
  <c r="O2705" i="7"/>
  <c r="N2705" i="7"/>
  <c r="O2706" i="7" l="1"/>
  <c r="P2706" i="7"/>
  <c r="N2706" i="7"/>
  <c r="O2707" i="7" l="1"/>
  <c r="N2707" i="7"/>
  <c r="P2707" i="7"/>
  <c r="O2708" i="7" l="1"/>
  <c r="P2708" i="7"/>
  <c r="N2708" i="7"/>
  <c r="N2709" i="7" l="1"/>
  <c r="O2709" i="7"/>
  <c r="P2709" i="7"/>
  <c r="P2710" i="7" l="1"/>
  <c r="O2710" i="7"/>
  <c r="N2710" i="7"/>
  <c r="N2711" i="7" l="1"/>
  <c r="P2711" i="7"/>
  <c r="O2711" i="7"/>
  <c r="O2712" i="7" l="1"/>
  <c r="P2712" i="7"/>
  <c r="N2712" i="7"/>
  <c r="N2713" i="7" l="1"/>
  <c r="O2713" i="7"/>
  <c r="P2713" i="7"/>
  <c r="O2714" i="7" l="1"/>
  <c r="N2714" i="7"/>
  <c r="P2714" i="7"/>
  <c r="N2715" i="7" l="1"/>
  <c r="P2715" i="7"/>
  <c r="O2715" i="7"/>
  <c r="N2716" i="7" l="1"/>
  <c r="P2716" i="7"/>
  <c r="O2716" i="7"/>
  <c r="P2717" i="7" l="1"/>
  <c r="N2717" i="7"/>
  <c r="O2717" i="7"/>
  <c r="P2718" i="7" l="1"/>
  <c r="N2718" i="7"/>
  <c r="O2718" i="7"/>
  <c r="P2719" i="7" l="1"/>
  <c r="N2719" i="7"/>
  <c r="O2719" i="7"/>
  <c r="P2720" i="7" l="1"/>
  <c r="O2720" i="7"/>
  <c r="N2720" i="7"/>
  <c r="P2721" i="7" l="1"/>
  <c r="N2721" i="7"/>
  <c r="O2721" i="7"/>
  <c r="N2722" i="7" l="1"/>
  <c r="P2722" i="7"/>
  <c r="O2722" i="7"/>
  <c r="P2723" i="7" l="1"/>
  <c r="N2723" i="7"/>
  <c r="O2723" i="7"/>
  <c r="N2724" i="7" l="1"/>
  <c r="O2724" i="7"/>
  <c r="P2724" i="7"/>
  <c r="O2725" i="7" l="1"/>
  <c r="N2725" i="7"/>
  <c r="P2725" i="7"/>
  <c r="O2726" i="7" l="1"/>
  <c r="N2726" i="7"/>
  <c r="P2726" i="7"/>
  <c r="P2727" i="7" l="1"/>
  <c r="N2727" i="7"/>
  <c r="O2727" i="7"/>
  <c r="N2728" i="7" l="1"/>
  <c r="P2728" i="7"/>
  <c r="O2728" i="7"/>
  <c r="P2729" i="7" l="1"/>
  <c r="N2729" i="7"/>
  <c r="O2729" i="7"/>
  <c r="P2730" i="7" l="1"/>
  <c r="N2730" i="7"/>
  <c r="O2730" i="7"/>
  <c r="O2731" i="7" l="1"/>
  <c r="N2731" i="7"/>
  <c r="P2731" i="7"/>
  <c r="O2732" i="7" l="1"/>
  <c r="N2732" i="7"/>
  <c r="P2732" i="7"/>
  <c r="P2733" i="7" l="1"/>
  <c r="N2733" i="7"/>
  <c r="O2733" i="7"/>
  <c r="P2734" i="7" l="1"/>
  <c r="O2734" i="7"/>
  <c r="N2734" i="7"/>
  <c r="O2735" i="7" l="1"/>
  <c r="P2735" i="7"/>
  <c r="N2735" i="7"/>
  <c r="P2736" i="7" l="1"/>
  <c r="O2736" i="7"/>
  <c r="N2736" i="7"/>
  <c r="P2737" i="7" l="1"/>
  <c r="N2737" i="7"/>
  <c r="O2737" i="7"/>
  <c r="P2738" i="7" l="1"/>
  <c r="O2738" i="7"/>
  <c r="N2738" i="7"/>
  <c r="P2739" i="7" l="1"/>
  <c r="N2739" i="7"/>
  <c r="O2739" i="7"/>
  <c r="O2740" i="7" l="1"/>
  <c r="N2740" i="7"/>
  <c r="P2740" i="7"/>
  <c r="P2741" i="7" l="1"/>
  <c r="N2741" i="7"/>
  <c r="O2741" i="7"/>
  <c r="P2742" i="7" l="1"/>
  <c r="N2742" i="7"/>
  <c r="O2742" i="7"/>
  <c r="O2743" i="7" l="1"/>
  <c r="N2743" i="7"/>
  <c r="P2743" i="7"/>
  <c r="O2744" i="7" l="1"/>
  <c r="P2744" i="7"/>
  <c r="N2744" i="7"/>
  <c r="O2745" i="7" l="1"/>
  <c r="P2745" i="7"/>
  <c r="N2745" i="7"/>
  <c r="N2746" i="7" l="1"/>
  <c r="O2746" i="7"/>
  <c r="P2746" i="7"/>
  <c r="O2747" i="7" l="1"/>
  <c r="P2747" i="7"/>
  <c r="N2747" i="7"/>
  <c r="P2748" i="7" l="1"/>
  <c r="N2748" i="7"/>
  <c r="O2748" i="7"/>
  <c r="N2749" i="7" l="1"/>
  <c r="P2749" i="7"/>
  <c r="O2749" i="7"/>
  <c r="P2750" i="7" l="1"/>
  <c r="O2750" i="7"/>
  <c r="N2750" i="7"/>
  <c r="O2751" i="7" l="1"/>
  <c r="N2751" i="7"/>
  <c r="P2751" i="7"/>
  <c r="N2752" i="7" l="1"/>
  <c r="P2752" i="7"/>
  <c r="O2752" i="7"/>
  <c r="N2753" i="7" l="1"/>
  <c r="O2753" i="7"/>
  <c r="P2753" i="7"/>
  <c r="P2754" i="7" l="1"/>
  <c r="N2754" i="7"/>
  <c r="O2754" i="7"/>
  <c r="P2755" i="7" l="1"/>
  <c r="N2755" i="7"/>
  <c r="O2755" i="7"/>
  <c r="O2756" i="7" l="1"/>
  <c r="N2756" i="7"/>
  <c r="P2756" i="7"/>
  <c r="N2757" i="7" l="1"/>
  <c r="P2757" i="7"/>
  <c r="O2757" i="7"/>
  <c r="N2758" i="7" l="1"/>
  <c r="P2758" i="7"/>
  <c r="O2758" i="7"/>
  <c r="P2759" i="7" l="1"/>
  <c r="N2759" i="7"/>
  <c r="O2759" i="7"/>
  <c r="N2760" i="7" l="1"/>
  <c r="P2760" i="7"/>
  <c r="O2760" i="7"/>
  <c r="O2761" i="7" l="1"/>
  <c r="P2761" i="7"/>
  <c r="N2761" i="7"/>
  <c r="P2762" i="7" l="1"/>
  <c r="N2762" i="7"/>
  <c r="O2762" i="7"/>
  <c r="P2763" i="7" l="1"/>
  <c r="N2763" i="7"/>
  <c r="O2763" i="7"/>
  <c r="P2764" i="7" l="1"/>
  <c r="O2764" i="7"/>
  <c r="N2764" i="7"/>
  <c r="N2765" i="7" l="1"/>
  <c r="P2765" i="7"/>
  <c r="O2765" i="7"/>
  <c r="O2766" i="7" l="1"/>
  <c r="N2766" i="7"/>
  <c r="P2766" i="7"/>
  <c r="P2767" i="7" l="1"/>
  <c r="N2767" i="7"/>
  <c r="O2767" i="7"/>
  <c r="O2768" i="7" l="1"/>
  <c r="N2768" i="7"/>
  <c r="P2768" i="7"/>
  <c r="P2769" i="7" l="1"/>
  <c r="N2769" i="7"/>
  <c r="O2769" i="7"/>
  <c r="P2770" i="7" l="1"/>
  <c r="N2770" i="7"/>
  <c r="O2770" i="7"/>
  <c r="P2771" i="7" l="1"/>
  <c r="N2771" i="7"/>
  <c r="O2771" i="7"/>
  <c r="O2772" i="7" l="1"/>
  <c r="N2772" i="7"/>
  <c r="P2772" i="7"/>
  <c r="N2773" i="7" l="1"/>
  <c r="O2773" i="7"/>
  <c r="P2773" i="7"/>
  <c r="O2774" i="7" l="1"/>
  <c r="P2774" i="7"/>
  <c r="N2774" i="7"/>
  <c r="P2775" i="7" l="1"/>
  <c r="N2775" i="7"/>
  <c r="O2775" i="7"/>
  <c r="N2776" i="7" l="1"/>
  <c r="P2776" i="7"/>
  <c r="O2776" i="7"/>
  <c r="O2777" i="7" l="1"/>
  <c r="P2777" i="7"/>
  <c r="N2777" i="7"/>
  <c r="P2778" i="7" l="1"/>
  <c r="N2778" i="7"/>
  <c r="O2778" i="7"/>
  <c r="N2779" i="7" l="1"/>
  <c r="P2779" i="7"/>
  <c r="O2779" i="7"/>
  <c r="P2780" i="7" l="1"/>
  <c r="N2780" i="7"/>
  <c r="O2780" i="7"/>
  <c r="N2781" i="7" l="1"/>
  <c r="P2781" i="7"/>
  <c r="O2781" i="7"/>
  <c r="N2782" i="7" l="1"/>
  <c r="O2782" i="7"/>
  <c r="P2782" i="7"/>
  <c r="O2783" i="7" l="1"/>
  <c r="P2783" i="7"/>
  <c r="N2783" i="7"/>
  <c r="P2784" i="7" l="1"/>
  <c r="N2784" i="7"/>
  <c r="O2784" i="7"/>
  <c r="O2785" i="7" l="1"/>
  <c r="N2785" i="7"/>
  <c r="P2785" i="7"/>
  <c r="P2786" i="7" l="1"/>
  <c r="O2786" i="7"/>
  <c r="N2786" i="7"/>
  <c r="O2787" i="7" l="1"/>
  <c r="P2787" i="7"/>
  <c r="N2787" i="7"/>
  <c r="O2788" i="7" l="1"/>
  <c r="N2788" i="7"/>
  <c r="P2788" i="7"/>
  <c r="P2789" i="7" l="1"/>
  <c r="N2789" i="7"/>
  <c r="O2789" i="7"/>
  <c r="O2790" i="7" l="1"/>
  <c r="N2790" i="7"/>
  <c r="P2790" i="7"/>
  <c r="O2791" i="7" l="1"/>
  <c r="N2791" i="7"/>
  <c r="P2791" i="7"/>
  <c r="N2792" i="7" l="1"/>
  <c r="O2792" i="7"/>
  <c r="P2792" i="7"/>
  <c r="P2793" i="7" l="1"/>
  <c r="N2793" i="7"/>
  <c r="O2793" i="7"/>
  <c r="O2794" i="7" l="1"/>
  <c r="P2794" i="7"/>
  <c r="N2794" i="7"/>
  <c r="O2795" i="7" l="1"/>
  <c r="P2795" i="7"/>
  <c r="N2795" i="7"/>
  <c r="P2796" i="7" l="1"/>
  <c r="N2796" i="7"/>
  <c r="O2796" i="7"/>
  <c r="O2797" i="7" l="1"/>
  <c r="N2797" i="7"/>
  <c r="P2797" i="7"/>
  <c r="N2798" i="7" l="1"/>
  <c r="O2798" i="7"/>
  <c r="P2798" i="7"/>
  <c r="N2799" i="7" l="1"/>
  <c r="O2799" i="7"/>
  <c r="P2799" i="7"/>
  <c r="P2800" i="7" l="1"/>
  <c r="N2800" i="7"/>
  <c r="O2800" i="7"/>
  <c r="N2801" i="7" l="1"/>
  <c r="P2801" i="7"/>
  <c r="O2801" i="7"/>
  <c r="N2802" i="7" l="1"/>
  <c r="O2802" i="7"/>
  <c r="P2802" i="7"/>
  <c r="N2803" i="7" l="1"/>
  <c r="P2803" i="7"/>
  <c r="O2803" i="7"/>
  <c r="P2804" i="7" l="1"/>
  <c r="N2804" i="7"/>
  <c r="O2804" i="7"/>
  <c r="N2805" i="7" l="1"/>
  <c r="P2805" i="7"/>
  <c r="O2805" i="7"/>
  <c r="N2806" i="7" l="1"/>
  <c r="P2806" i="7"/>
  <c r="O2806" i="7"/>
  <c r="P2807" i="7" l="1"/>
  <c r="N2807" i="7"/>
  <c r="O2807" i="7"/>
  <c r="P2808" i="7" l="1"/>
  <c r="O2808" i="7"/>
  <c r="N2808" i="7"/>
  <c r="O2809" i="7" l="1"/>
  <c r="N2809" i="7"/>
  <c r="P2809" i="7"/>
  <c r="N2810" i="7" l="1"/>
  <c r="P2810" i="7"/>
  <c r="O2810" i="7"/>
  <c r="N2811" i="7" l="1"/>
  <c r="P2811" i="7"/>
  <c r="O2811" i="7"/>
  <c r="O2812" i="7" l="1"/>
  <c r="N2812" i="7"/>
  <c r="P2812" i="7"/>
  <c r="P2813" i="7" l="1"/>
  <c r="N2813" i="7"/>
  <c r="O2813" i="7"/>
  <c r="N2814" i="7" l="1"/>
  <c r="P2814" i="7"/>
  <c r="O2814" i="7"/>
  <c r="O2815" i="7" l="1"/>
  <c r="N2815" i="7"/>
  <c r="P2815" i="7"/>
  <c r="N2816" i="7" l="1"/>
  <c r="P2816" i="7"/>
  <c r="O2816" i="7"/>
  <c r="O2817" i="7" l="1"/>
  <c r="P2817" i="7"/>
  <c r="N2817" i="7"/>
  <c r="O2818" i="7" l="1"/>
  <c r="N2818" i="7"/>
  <c r="P2818" i="7"/>
  <c r="N2819" i="7" l="1"/>
  <c r="O2819" i="7"/>
  <c r="P2819" i="7"/>
  <c r="N2820" i="7" l="1"/>
  <c r="P2820" i="7"/>
  <c r="O2820" i="7"/>
  <c r="P2821" i="7" l="1"/>
  <c r="N2821" i="7"/>
  <c r="O2821" i="7"/>
  <c r="N2822" i="7" l="1"/>
  <c r="P2822" i="7"/>
  <c r="O2822" i="7"/>
  <c r="P2823" i="7" l="1"/>
  <c r="N2823" i="7"/>
  <c r="O2823" i="7"/>
  <c r="N2824" i="7" l="1"/>
  <c r="O2824" i="7"/>
  <c r="P2824" i="7"/>
  <c r="N2825" i="7" l="1"/>
  <c r="P2825" i="7"/>
  <c r="O2825" i="7"/>
  <c r="P2826" i="7" l="1"/>
  <c r="N2826" i="7"/>
  <c r="O2826" i="7"/>
  <c r="P2827" i="7" l="1"/>
  <c r="N2827" i="7"/>
  <c r="O2827" i="7"/>
  <c r="P2828" i="7" l="1"/>
  <c r="N2828" i="7"/>
  <c r="O2828" i="7"/>
  <c r="O2829" i="7" l="1"/>
  <c r="P2829" i="7"/>
  <c r="N2829" i="7"/>
  <c r="N2830" i="7" l="1"/>
  <c r="O2830" i="7"/>
  <c r="P2830" i="7"/>
  <c r="P2831" i="7" l="1"/>
  <c r="O2831" i="7"/>
  <c r="N2831" i="7"/>
  <c r="N2832" i="7" l="1"/>
  <c r="P2832" i="7"/>
  <c r="O2832" i="7"/>
  <c r="P2833" i="7" l="1"/>
  <c r="N2833" i="7"/>
  <c r="O2833" i="7"/>
  <c r="N2834" i="7" l="1"/>
  <c r="O2834" i="7"/>
  <c r="P2834" i="7"/>
  <c r="N2835" i="7" l="1"/>
  <c r="O2835" i="7"/>
  <c r="P2835" i="7"/>
  <c r="N2836" i="7" l="1"/>
  <c r="O2836" i="7"/>
  <c r="P2836" i="7"/>
  <c r="P2837" i="7" l="1"/>
  <c r="O2837" i="7"/>
  <c r="N2837" i="7"/>
  <c r="P2838" i="7" l="1"/>
  <c r="N2838" i="7"/>
  <c r="O2838" i="7"/>
  <c r="P2839" i="7" l="1"/>
  <c r="O2839" i="7"/>
  <c r="N2839" i="7"/>
  <c r="O2840" i="7" l="1"/>
  <c r="N2840" i="7"/>
  <c r="P2840" i="7"/>
  <c r="O2841" i="7" l="1"/>
  <c r="N2841" i="7"/>
  <c r="P2841" i="7"/>
  <c r="O2842" i="7" l="1"/>
  <c r="N2842" i="7"/>
  <c r="P2842" i="7"/>
  <c r="N2843" i="7" l="1"/>
  <c r="P2843" i="7"/>
  <c r="O2843" i="7"/>
  <c r="P2844" i="7" l="1"/>
  <c r="N2844" i="7"/>
  <c r="O2844" i="7"/>
  <c r="P2845" i="7" l="1"/>
  <c r="O2845" i="7"/>
  <c r="N2845" i="7"/>
  <c r="N2846" i="7" l="1"/>
  <c r="P2846" i="7"/>
  <c r="O2846" i="7"/>
  <c r="P2847" i="7" l="1"/>
  <c r="O2847" i="7"/>
  <c r="N2847" i="7"/>
  <c r="O2848" i="7" l="1"/>
  <c r="N2848" i="7"/>
  <c r="P2848" i="7"/>
  <c r="P2849" i="7" l="1"/>
  <c r="N2849" i="7"/>
  <c r="O2849" i="7"/>
  <c r="N2850" i="7" l="1"/>
  <c r="O2850" i="7"/>
  <c r="P2850" i="7"/>
  <c r="P2851" i="7" l="1"/>
  <c r="N2851" i="7"/>
  <c r="O2851" i="7"/>
  <c r="N2852" i="7" l="1"/>
  <c r="P2852" i="7"/>
  <c r="O2852" i="7"/>
  <c r="N2853" i="7" l="1"/>
  <c r="P2853" i="7"/>
  <c r="O2853" i="7"/>
  <c r="P2854" i="7" l="1"/>
  <c r="N2854" i="7"/>
  <c r="O2854" i="7"/>
  <c r="O2855" i="7" l="1"/>
  <c r="P2855" i="7"/>
  <c r="N2855" i="7"/>
  <c r="N2856" i="7" l="1"/>
  <c r="P2856" i="7"/>
  <c r="O2856" i="7"/>
  <c r="O2857" i="7" l="1"/>
  <c r="N2857" i="7"/>
  <c r="P2857" i="7"/>
  <c r="P2858" i="7" l="1"/>
  <c r="N2858" i="7"/>
  <c r="O2858" i="7"/>
  <c r="N2859" i="7" l="1"/>
  <c r="P2859" i="7"/>
  <c r="O2859" i="7"/>
  <c r="P2860" i="7" l="1"/>
  <c r="N2860" i="7"/>
  <c r="O2860" i="7"/>
  <c r="O2861" i="7" l="1"/>
  <c r="P2861" i="7"/>
  <c r="N2861" i="7"/>
  <c r="N2862" i="7" l="1"/>
  <c r="P2862" i="7"/>
  <c r="O2862" i="7"/>
  <c r="O2863" i="7" l="1"/>
  <c r="N2863" i="7"/>
  <c r="P2863" i="7"/>
  <c r="P2864" i="7" l="1"/>
  <c r="O2864" i="7"/>
  <c r="N2864" i="7"/>
  <c r="P2865" i="7" l="1"/>
  <c r="N2865" i="7"/>
  <c r="O2865" i="7"/>
  <c r="P2866" i="7" l="1"/>
  <c r="O2866" i="7"/>
  <c r="N2866" i="7"/>
  <c r="N2867" i="7" l="1"/>
  <c r="P2867" i="7"/>
  <c r="O2867" i="7"/>
  <c r="O2868" i="7" l="1"/>
  <c r="N2868" i="7"/>
  <c r="P2868" i="7"/>
  <c r="P2869" i="7" l="1"/>
  <c r="O2869" i="7"/>
  <c r="N2869" i="7"/>
  <c r="N2870" i="7" l="1"/>
  <c r="P2870" i="7"/>
  <c r="O2870" i="7"/>
  <c r="O2871" i="7" l="1"/>
  <c r="P2871" i="7"/>
  <c r="N2871" i="7"/>
  <c r="P2872" i="7" l="1"/>
  <c r="O2872" i="7"/>
  <c r="N2872" i="7"/>
  <c r="P2873" i="7" l="1"/>
  <c r="N2873" i="7"/>
  <c r="O2873" i="7"/>
  <c r="O2874" i="7" l="1"/>
  <c r="P2874" i="7"/>
  <c r="N2874" i="7"/>
  <c r="N2875" i="7" l="1"/>
  <c r="O2875" i="7"/>
  <c r="P2875" i="7"/>
  <c r="N2876" i="7" l="1"/>
  <c r="P2876" i="7"/>
  <c r="O2876" i="7"/>
  <c r="P2877" i="7" l="1"/>
  <c r="O2877" i="7"/>
  <c r="N2877" i="7"/>
  <c r="N2878" i="7" l="1"/>
  <c r="O2878" i="7"/>
  <c r="P2878" i="7"/>
  <c r="N2879" i="7" l="1"/>
  <c r="P2879" i="7"/>
  <c r="O2879" i="7"/>
  <c r="N2880" i="7" l="1"/>
  <c r="O2880" i="7"/>
  <c r="P2880" i="7"/>
  <c r="P2881" i="7" l="1"/>
  <c r="N2881" i="7"/>
  <c r="O2881" i="7"/>
  <c r="P2882" i="7" l="1"/>
  <c r="O2882" i="7"/>
  <c r="N2882" i="7"/>
  <c r="O2883" i="7" l="1"/>
  <c r="N2883" i="7"/>
  <c r="P2883" i="7"/>
  <c r="P2884" i="7" l="1"/>
  <c r="N2884" i="7"/>
  <c r="O2884" i="7"/>
  <c r="O2885" i="7" l="1"/>
  <c r="P2885" i="7"/>
  <c r="N2885" i="7"/>
  <c r="N2886" i="7" l="1"/>
  <c r="P2886" i="7"/>
  <c r="O2886" i="7"/>
  <c r="O2887" i="7" l="1"/>
  <c r="P2887" i="7"/>
  <c r="N2887" i="7"/>
  <c r="P2888" i="7" l="1"/>
  <c r="N2888" i="7"/>
  <c r="O2888" i="7"/>
  <c r="N2889" i="7" l="1"/>
  <c r="O2889" i="7"/>
  <c r="P2889" i="7"/>
  <c r="N2890" i="7" l="1"/>
  <c r="O2890" i="7"/>
  <c r="P2890" i="7"/>
  <c r="O2891" i="7" l="1"/>
  <c r="P2891" i="7"/>
  <c r="N2891" i="7"/>
  <c r="P2892" i="7" l="1"/>
  <c r="O2892" i="7"/>
  <c r="N2892" i="7"/>
  <c r="N2893" i="7" l="1"/>
  <c r="P2893" i="7"/>
  <c r="O2893" i="7"/>
  <c r="P2894" i="7" l="1"/>
  <c r="N2894" i="7"/>
  <c r="O2894" i="7"/>
  <c r="P2895" i="7" l="1"/>
  <c r="O2895" i="7"/>
  <c r="N2895" i="7"/>
  <c r="N2896" i="7" l="1"/>
  <c r="P2896" i="7"/>
  <c r="O2896" i="7"/>
  <c r="P2897" i="7" l="1"/>
  <c r="N2897" i="7"/>
  <c r="O2897" i="7"/>
  <c r="O2898" i="7" l="1"/>
  <c r="P2898" i="7"/>
  <c r="N2898" i="7"/>
  <c r="N2899" i="7" l="1"/>
  <c r="O2899" i="7"/>
  <c r="P2899" i="7"/>
  <c r="N2900" i="7" l="1"/>
  <c r="P2900" i="7"/>
  <c r="O2900" i="7"/>
  <c r="O2901" i="7" l="1"/>
  <c r="P2901" i="7"/>
  <c r="N2901" i="7"/>
  <c r="O2902" i="7" l="1"/>
  <c r="N2902" i="7"/>
  <c r="P2902" i="7"/>
  <c r="N2903" i="7" l="1"/>
  <c r="O2903" i="7"/>
  <c r="P2903" i="7"/>
  <c r="N2904" i="7" l="1"/>
  <c r="P2904" i="7"/>
  <c r="O2904" i="7"/>
  <c r="N2905" i="7" l="1"/>
  <c r="P2905" i="7"/>
  <c r="O2905" i="7"/>
  <c r="N2906" i="7" l="1"/>
  <c r="O2906" i="7"/>
  <c r="P2906" i="7"/>
  <c r="O2907" i="7" l="1"/>
  <c r="N2907" i="7"/>
  <c r="P2907" i="7"/>
  <c r="P2908" i="7" l="1"/>
  <c r="N2908" i="7"/>
  <c r="O2908" i="7"/>
  <c r="O2909" i="7" l="1"/>
  <c r="P2909" i="7"/>
  <c r="N2909" i="7"/>
  <c r="N2910" i="7" l="1"/>
  <c r="P2910" i="7"/>
  <c r="O2910" i="7"/>
  <c r="P2911" i="7" l="1"/>
  <c r="N2911" i="7"/>
  <c r="O2911" i="7"/>
  <c r="O2912" i="7" l="1"/>
  <c r="N2912" i="7"/>
  <c r="P2912" i="7"/>
  <c r="P2913" i="7" l="1"/>
  <c r="O2913" i="7"/>
  <c r="N2913" i="7"/>
  <c r="O2914" i="7" l="1"/>
  <c r="N2914" i="7"/>
  <c r="P2914" i="7"/>
  <c r="P2915" i="7" l="1"/>
  <c r="O2915" i="7"/>
  <c r="N2915" i="7"/>
  <c r="P2916" i="7" l="1"/>
  <c r="N2916" i="7"/>
  <c r="O2916" i="7"/>
  <c r="P2917" i="7" l="1"/>
  <c r="N2917" i="7"/>
  <c r="O2917" i="7"/>
  <c r="P2918" i="7" l="1"/>
  <c r="N2918" i="7"/>
  <c r="O2918" i="7"/>
  <c r="P2919" i="7" l="1"/>
  <c r="N2919" i="7"/>
  <c r="O2919" i="7"/>
  <c r="N2920" i="7" l="1"/>
  <c r="P2920" i="7"/>
  <c r="O2920" i="7"/>
  <c r="P2921" i="7" l="1"/>
  <c r="N2921" i="7"/>
  <c r="O2921" i="7"/>
  <c r="O2922" i="7" l="1"/>
  <c r="N2922" i="7"/>
  <c r="P2922" i="7"/>
  <c r="P2923" i="7" l="1"/>
  <c r="O2923" i="7"/>
  <c r="N2923" i="7"/>
  <c r="N2924" i="7" l="1"/>
  <c r="P2924" i="7"/>
  <c r="O2924" i="7"/>
  <c r="N2925" i="7" l="1"/>
  <c r="O2925" i="7"/>
  <c r="P2925" i="7"/>
  <c r="O2926" i="7" l="1"/>
  <c r="P2926" i="7"/>
  <c r="N2926" i="7"/>
  <c r="P2927" i="7" l="1"/>
  <c r="O2927" i="7"/>
  <c r="N2927" i="7"/>
  <c r="N2928" i="7" l="1"/>
  <c r="P2928" i="7"/>
  <c r="O2928" i="7"/>
  <c r="N2929" i="7" l="1"/>
  <c r="O2929" i="7"/>
  <c r="P2929" i="7"/>
  <c r="N2930" i="7" l="1"/>
  <c r="P2930" i="7"/>
  <c r="O2930" i="7"/>
  <c r="O2931" i="7" l="1"/>
  <c r="N2931" i="7"/>
  <c r="P2931" i="7"/>
  <c r="P2932" i="7" l="1"/>
  <c r="N2932" i="7"/>
  <c r="O2932" i="7"/>
  <c r="O2933" i="7" l="1"/>
  <c r="P2933" i="7"/>
  <c r="N2933" i="7"/>
  <c r="P2934" i="7" l="1"/>
  <c r="O2934" i="7"/>
  <c r="N2934" i="7"/>
  <c r="O2935" i="7" l="1"/>
  <c r="N2935" i="7"/>
  <c r="P2935" i="7"/>
  <c r="P2936" i="7" l="1"/>
  <c r="N2936" i="7"/>
  <c r="O2936" i="7"/>
  <c r="P2937" i="7" l="1"/>
  <c r="O2937" i="7"/>
  <c r="N2937" i="7"/>
  <c r="P2938" i="7" l="1"/>
  <c r="N2938" i="7"/>
  <c r="O2938" i="7"/>
  <c r="O2939" i="7" l="1"/>
  <c r="P2939" i="7"/>
  <c r="N2939" i="7"/>
  <c r="O2940" i="7" l="1"/>
  <c r="N2940" i="7"/>
  <c r="P2940" i="7"/>
  <c r="O2941" i="7" l="1"/>
  <c r="N2941" i="7"/>
  <c r="P2941" i="7"/>
  <c r="O2942" i="7" l="1"/>
  <c r="P2942" i="7"/>
  <c r="N2942" i="7"/>
  <c r="P2943" i="7" l="1"/>
  <c r="O2943" i="7"/>
  <c r="N2943" i="7"/>
  <c r="P2944" i="7" l="1"/>
  <c r="N2944" i="7"/>
  <c r="O2944" i="7"/>
  <c r="P2945" i="7" l="1"/>
  <c r="N2945" i="7"/>
  <c r="O2945" i="7"/>
  <c r="N2946" i="7" l="1"/>
  <c r="O2946" i="7"/>
  <c r="P2946" i="7"/>
  <c r="P2947" i="7" l="1"/>
  <c r="N2947" i="7"/>
  <c r="O2947" i="7"/>
  <c r="N2948" i="7" l="1"/>
  <c r="P2948" i="7"/>
  <c r="O2948" i="7"/>
  <c r="O2949" i="7" l="1"/>
  <c r="P2949" i="7"/>
  <c r="N2949" i="7"/>
  <c r="O2950" i="7" l="1"/>
  <c r="P2950" i="7"/>
  <c r="N2950" i="7"/>
  <c r="N2951" i="7" l="1"/>
  <c r="P2951" i="7"/>
  <c r="O2951" i="7"/>
  <c r="O2952" i="7" l="1"/>
  <c r="N2952" i="7"/>
  <c r="P2952" i="7"/>
  <c r="O2953" i="7" l="1"/>
  <c r="P2953" i="7"/>
  <c r="N2953" i="7"/>
  <c r="N2954" i="7" l="1"/>
  <c r="P2954" i="7"/>
  <c r="O2954" i="7"/>
  <c r="P2955" i="7" l="1"/>
  <c r="O2955" i="7"/>
  <c r="N2955" i="7"/>
  <c r="N2956" i="7" l="1"/>
  <c r="P2956" i="7"/>
  <c r="O2956" i="7"/>
  <c r="P2957" i="7" l="1"/>
  <c r="N2957" i="7"/>
  <c r="O2957" i="7"/>
  <c r="O2958" i="7" l="1"/>
  <c r="N2958" i="7"/>
  <c r="P2958" i="7"/>
  <c r="O2959" i="7" l="1"/>
  <c r="P2959" i="7"/>
  <c r="N2959" i="7"/>
  <c r="N2960" i="7" l="1"/>
  <c r="P2960" i="7"/>
  <c r="O2960" i="7"/>
  <c r="P2961" i="7" l="1"/>
  <c r="O2961" i="7"/>
  <c r="N2961" i="7"/>
  <c r="N2962" i="7" l="1"/>
  <c r="P2962" i="7"/>
  <c r="O2962" i="7"/>
  <c r="N2963" i="7" l="1"/>
  <c r="O2963" i="7"/>
  <c r="P2963" i="7"/>
  <c r="P2964" i="7" l="1"/>
  <c r="O2964" i="7"/>
  <c r="N2964" i="7"/>
  <c r="P2965" i="7" l="1"/>
  <c r="O2965" i="7"/>
  <c r="N2965" i="7"/>
  <c r="N2966" i="7" l="1"/>
  <c r="P2966" i="7"/>
  <c r="O2966" i="7"/>
  <c r="O2967" i="7" l="1"/>
  <c r="N2967" i="7"/>
  <c r="P2967" i="7"/>
  <c r="P2968" i="7" l="1"/>
  <c r="N2968" i="7"/>
  <c r="O2968" i="7"/>
  <c r="P2969" i="7" l="1"/>
  <c r="O2969" i="7"/>
  <c r="N2969" i="7"/>
  <c r="N2970" i="7" l="1"/>
  <c r="P2970" i="7"/>
  <c r="O2970" i="7"/>
  <c r="O2971" i="7" l="1"/>
  <c r="P2971" i="7"/>
  <c r="N2971" i="7"/>
  <c r="N2972" i="7" l="1"/>
  <c r="P2972" i="7"/>
  <c r="O2972" i="7"/>
  <c r="P2973" i="7" l="1"/>
  <c r="O2973" i="7"/>
  <c r="N2973" i="7"/>
  <c r="N2974" i="7" l="1"/>
  <c r="P2974" i="7"/>
  <c r="O2974" i="7"/>
  <c r="P2975" i="7" l="1"/>
  <c r="O2975" i="7"/>
  <c r="N2975" i="7"/>
  <c r="P2976" i="7" l="1"/>
  <c r="N2976" i="7"/>
  <c r="O2976" i="7"/>
  <c r="N2977" i="7" l="1"/>
  <c r="P2977" i="7"/>
  <c r="O2977" i="7"/>
  <c r="N2978" i="7" l="1"/>
  <c r="O2978" i="7"/>
  <c r="P2978" i="7"/>
  <c r="P2979" i="7" l="1"/>
  <c r="N2979" i="7"/>
  <c r="O2979" i="7"/>
  <c r="O2980" i="7" l="1"/>
  <c r="N2980" i="7"/>
  <c r="P2980" i="7"/>
  <c r="O2981" i="7" l="1"/>
  <c r="N2981" i="7"/>
  <c r="P2981" i="7"/>
  <c r="N2982" i="7" l="1"/>
  <c r="P2982" i="7"/>
  <c r="O2982" i="7"/>
  <c r="P2983" i="7" l="1"/>
  <c r="N2983" i="7"/>
  <c r="O2983" i="7"/>
  <c r="N2984" i="7" l="1"/>
  <c r="O2984" i="7"/>
  <c r="P2984" i="7"/>
  <c r="O2985" i="7" l="1"/>
  <c r="P2985" i="7"/>
  <c r="N2985" i="7"/>
  <c r="N2986" i="7" l="1"/>
  <c r="P2986" i="7"/>
  <c r="O2986" i="7"/>
  <c r="O2987" i="7" l="1"/>
  <c r="P2987" i="7"/>
  <c r="N2987" i="7"/>
  <c r="N2988" i="7" l="1"/>
  <c r="P2988" i="7"/>
  <c r="O2988" i="7"/>
  <c r="O2989" i="7" l="1"/>
  <c r="P2989" i="7"/>
  <c r="N2989" i="7"/>
  <c r="N2990" i="7" l="1"/>
  <c r="P2990" i="7"/>
  <c r="O2990" i="7"/>
  <c r="N2991" i="7" l="1"/>
  <c r="O2991" i="7"/>
  <c r="P2991" i="7"/>
  <c r="P2992" i="7" l="1"/>
  <c r="N2992" i="7"/>
  <c r="O2992" i="7"/>
  <c r="O2993" i="7" l="1"/>
  <c r="P2993" i="7"/>
  <c r="N2993" i="7"/>
  <c r="N2994" i="7" l="1"/>
  <c r="P2994" i="7"/>
  <c r="O2994" i="7"/>
  <c r="O2995" i="7" l="1"/>
  <c r="N2995" i="7"/>
  <c r="P2995" i="7"/>
  <c r="N2996" i="7" l="1"/>
  <c r="P2996" i="7"/>
  <c r="O2996" i="7"/>
  <c r="O2997" i="7" l="1"/>
  <c r="N2997" i="7"/>
  <c r="P2997" i="7"/>
  <c r="N2998" i="7" l="1"/>
  <c r="O2998" i="7"/>
  <c r="P2998" i="7"/>
  <c r="P2999" i="7" l="1"/>
  <c r="O2999" i="7"/>
  <c r="N2999" i="7"/>
  <c r="O3000" i="7" l="1"/>
  <c r="N3000" i="7"/>
  <c r="P3000" i="7"/>
  <c r="O3001" i="7" l="1"/>
  <c r="N3001" i="7"/>
  <c r="P3001" i="7"/>
  <c r="N3002" i="7" l="1"/>
  <c r="O3002" i="7"/>
  <c r="P3002" i="7"/>
  <c r="P3003" i="7" l="1"/>
  <c r="O3003" i="7"/>
  <c r="N3003" i="7"/>
  <c r="N3004" i="7" l="1"/>
  <c r="P3004" i="7"/>
  <c r="O3004" i="7"/>
  <c r="P3005" i="7" l="1"/>
  <c r="O3005" i="7"/>
  <c r="N3005" i="7"/>
  <c r="N3006" i="7" l="1"/>
  <c r="O3006" i="7"/>
  <c r="P3006" i="7"/>
  <c r="P3007" i="7" l="1"/>
  <c r="N3007" i="7"/>
  <c r="O3007" i="7"/>
  <c r="N3008" i="7" l="1"/>
  <c r="P3008" i="7"/>
  <c r="O3008" i="7"/>
  <c r="O3009" i="7" l="1"/>
  <c r="P3009" i="7"/>
  <c r="N3009" i="7"/>
  <c r="N3010" i="7" l="1"/>
  <c r="P3010" i="7"/>
  <c r="O3010" i="7"/>
  <c r="O3011" i="7" l="1"/>
  <c r="P3011" i="7"/>
  <c r="N3011" i="7"/>
  <c r="N3012" i="7" l="1"/>
  <c r="P3012" i="7"/>
  <c r="O3012" i="7"/>
  <c r="N3013" i="7" l="1"/>
  <c r="O3013" i="7"/>
  <c r="P3013" i="7"/>
  <c r="N3014" i="7" l="1"/>
  <c r="O3014" i="7"/>
  <c r="P3014" i="7"/>
  <c r="N3015" i="7" l="1"/>
  <c r="O3015" i="7"/>
  <c r="P3015" i="7"/>
  <c r="N3016" i="7" l="1"/>
  <c r="P3016" i="7"/>
  <c r="O3016" i="7"/>
  <c r="P3017" i="7" l="1"/>
  <c r="O3017" i="7"/>
  <c r="N3017" i="7"/>
  <c r="N3018" i="7" l="1"/>
  <c r="P3018" i="7"/>
  <c r="O3018" i="7"/>
  <c r="O3019" i="7" l="1"/>
  <c r="P3019" i="7"/>
  <c r="N3019" i="7"/>
  <c r="N3020" i="7" l="1"/>
  <c r="O3020" i="7"/>
  <c r="P3020" i="7"/>
  <c r="O3021" i="7" l="1"/>
  <c r="P3021" i="7"/>
  <c r="N3021" i="7"/>
  <c r="N3022" i="7" l="1"/>
  <c r="P3022" i="7"/>
  <c r="O3022" i="7"/>
  <c r="P3023" i="7" l="1"/>
  <c r="O3023" i="7"/>
  <c r="N3023" i="7"/>
  <c r="N3024" i="7" l="1"/>
  <c r="O3024" i="7"/>
  <c r="P3024" i="7"/>
  <c r="N3025" i="7" l="1"/>
  <c r="P3025" i="7"/>
  <c r="O3025" i="7"/>
  <c r="N3026" i="7" l="1"/>
  <c r="O3026" i="7"/>
  <c r="P3026" i="7"/>
  <c r="P3027" i="7" l="1"/>
  <c r="N3027" i="7"/>
  <c r="O3027" i="7"/>
  <c r="P3028" i="7" l="1"/>
  <c r="N3028" i="7"/>
  <c r="O3028" i="7"/>
  <c r="P3029" i="7" l="1"/>
  <c r="N3029" i="7"/>
  <c r="O3029" i="7"/>
  <c r="N3030" i="7" l="1"/>
  <c r="P3030" i="7"/>
  <c r="O3030" i="7"/>
  <c r="O3031" i="7" l="1"/>
  <c r="P3031" i="7"/>
  <c r="N3031" i="7"/>
  <c r="N3032" i="7" l="1"/>
  <c r="P3032" i="7"/>
  <c r="O3032" i="7"/>
  <c r="N3033" i="7" l="1"/>
  <c r="O3033" i="7"/>
  <c r="P3033" i="7"/>
  <c r="N3034" i="7" l="1"/>
  <c r="P3034" i="7"/>
  <c r="O3034" i="7"/>
  <c r="N3035" i="7" l="1"/>
  <c r="P3035" i="7"/>
  <c r="O3035" i="7"/>
  <c r="O3036" i="7" l="1"/>
  <c r="N3036" i="7"/>
  <c r="P3036" i="7"/>
  <c r="P3037" i="7" l="1"/>
  <c r="N3037" i="7"/>
  <c r="O3037" i="7"/>
  <c r="N3038" i="7" l="1"/>
  <c r="P3038" i="7"/>
  <c r="O3038" i="7"/>
  <c r="P3039" i="7" l="1"/>
  <c r="O3039" i="7"/>
  <c r="N3039" i="7"/>
  <c r="N3040" i="7" l="1"/>
  <c r="P3040" i="7"/>
  <c r="O3040" i="7"/>
  <c r="O3041" i="7" l="1"/>
  <c r="P3041" i="7"/>
  <c r="N3041" i="7"/>
  <c r="N3042" i="7" l="1"/>
  <c r="P3042" i="7"/>
  <c r="O3042" i="7"/>
  <c r="N3043" i="7" l="1"/>
  <c r="O3043" i="7"/>
  <c r="P3043" i="7"/>
  <c r="N3044" i="7" l="1"/>
  <c r="O3044" i="7"/>
  <c r="P3044" i="7"/>
  <c r="O3045" i="7" l="1"/>
  <c r="P3045" i="7"/>
  <c r="N3045" i="7"/>
  <c r="O3046" i="7" l="1"/>
  <c r="P3046" i="7"/>
  <c r="N3046" i="7"/>
  <c r="O3047" i="7" l="1"/>
  <c r="P3047" i="7"/>
  <c r="N3047" i="7"/>
  <c r="N3048" i="7" l="1"/>
  <c r="O3048" i="7"/>
  <c r="P3048" i="7"/>
  <c r="O3049" i="7" l="1"/>
  <c r="P3049" i="7"/>
  <c r="N3049" i="7"/>
  <c r="N3050" i="7" l="1"/>
  <c r="P3050" i="7"/>
  <c r="O3050" i="7"/>
  <c r="N3051" i="7" l="1"/>
  <c r="O3051" i="7"/>
  <c r="P3051" i="7"/>
  <c r="N3052" i="7" l="1"/>
  <c r="P3052" i="7"/>
  <c r="O3052" i="7"/>
  <c r="O3053" i="7" l="1"/>
  <c r="P3053" i="7"/>
  <c r="N3053" i="7"/>
  <c r="O3054" i="7" l="1"/>
  <c r="N3054" i="7"/>
  <c r="P3054" i="7"/>
  <c r="O3055" i="7" l="1"/>
  <c r="P3055" i="7"/>
  <c r="N3055" i="7"/>
  <c r="N3056" i="7" l="1"/>
  <c r="P3056" i="7"/>
  <c r="O3056" i="7"/>
  <c r="P3057" i="7" l="1"/>
  <c r="N3057" i="7"/>
  <c r="O3057" i="7"/>
  <c r="N3058" i="7" l="1"/>
  <c r="O3058" i="7"/>
  <c r="P3058" i="7"/>
  <c r="O3059" i="7" l="1"/>
  <c r="P3059" i="7"/>
  <c r="N3059" i="7"/>
  <c r="N3060" i="7" l="1"/>
  <c r="P3060" i="7"/>
  <c r="O3060" i="7"/>
  <c r="P3061" i="7" l="1"/>
  <c r="O3061" i="7"/>
  <c r="N3061" i="7"/>
  <c r="N3062" i="7" l="1"/>
  <c r="O3062" i="7"/>
  <c r="P3062" i="7"/>
  <c r="N3063" i="7" l="1"/>
  <c r="P3063" i="7"/>
  <c r="O3063" i="7"/>
  <c r="N3064" i="7" l="1"/>
  <c r="P3064" i="7"/>
  <c r="O3064" i="7"/>
  <c r="P3065" i="7" l="1"/>
  <c r="O3065" i="7"/>
  <c r="N3065" i="7"/>
  <c r="N3066" i="7" l="1"/>
  <c r="P3066" i="7"/>
  <c r="O3066" i="7"/>
  <c r="P3067" i="7" l="1"/>
  <c r="N3067" i="7"/>
  <c r="O3067" i="7"/>
  <c r="N3068" i="7" l="1"/>
  <c r="O3068" i="7"/>
  <c r="P3068" i="7"/>
  <c r="O3069" i="7" l="1"/>
  <c r="P3069" i="7"/>
  <c r="N3069" i="7"/>
  <c r="N3070" i="7" l="1"/>
  <c r="P3070" i="7"/>
  <c r="O3070" i="7"/>
  <c r="P3071" i="7" l="1"/>
  <c r="O3071" i="7"/>
  <c r="N3071" i="7"/>
  <c r="N3072" i="7" l="1"/>
  <c r="P3072" i="7"/>
  <c r="O3072" i="7"/>
  <c r="P3073" i="7" l="1"/>
  <c r="N3073" i="7"/>
  <c r="O3073" i="7"/>
  <c r="N3074" i="7" l="1"/>
  <c r="O3074" i="7"/>
  <c r="P3074" i="7"/>
  <c r="N3075" i="7" l="1"/>
  <c r="P3075" i="7"/>
  <c r="O3075" i="7"/>
  <c r="N3076" i="7" l="1"/>
  <c r="O3076" i="7"/>
  <c r="P3076" i="7"/>
  <c r="O3077" i="7" l="1"/>
  <c r="P3077" i="7"/>
  <c r="N3077" i="7"/>
  <c r="N3078" i="7" l="1"/>
  <c r="O3078" i="7"/>
  <c r="P3078" i="7"/>
  <c r="P3079" i="7" l="1"/>
  <c r="N3079" i="7"/>
  <c r="O3079" i="7"/>
  <c r="N3080" i="7" l="1"/>
  <c r="P3080" i="7"/>
  <c r="O3080" i="7"/>
  <c r="N3081" i="7" l="1"/>
  <c r="P3081" i="7"/>
  <c r="O3081" i="7"/>
  <c r="N3082" i="7" l="1"/>
  <c r="P3082" i="7"/>
  <c r="O3082" i="7"/>
  <c r="P3083" i="7" l="1"/>
  <c r="O3083" i="7"/>
  <c r="N3083" i="7"/>
  <c r="N3084" i="7" l="1"/>
  <c r="O3084" i="7"/>
  <c r="P3084" i="7"/>
  <c r="N3085" i="7" l="1"/>
  <c r="P3085" i="7"/>
  <c r="O3085" i="7"/>
  <c r="N3086" i="7" l="1"/>
  <c r="P3086" i="7"/>
  <c r="O3086" i="7"/>
  <c r="N3087" i="7" l="1"/>
  <c r="P3087" i="7"/>
  <c r="O3087" i="7"/>
  <c r="P3088" i="7" l="1"/>
  <c r="N3088" i="7"/>
  <c r="O3088" i="7"/>
  <c r="P3089" i="7" l="1"/>
  <c r="O3089" i="7"/>
  <c r="N3089" i="7"/>
  <c r="P3090" i="7" l="1"/>
  <c r="O3090" i="7"/>
  <c r="N3090" i="7"/>
  <c r="O3091" i="7" l="1"/>
  <c r="P3091" i="7"/>
  <c r="N3091" i="7"/>
  <c r="N3092" i="7" l="1"/>
  <c r="O3092" i="7"/>
  <c r="P3092" i="7"/>
  <c r="N3093" i="7" l="1"/>
  <c r="O3093" i="7"/>
  <c r="P3093" i="7"/>
  <c r="N3094" i="7" l="1"/>
  <c r="P3094" i="7"/>
  <c r="O3094" i="7"/>
  <c r="O3095" i="7" l="1"/>
  <c r="P3095" i="7"/>
  <c r="N3095" i="7"/>
  <c r="N3096" i="7" l="1"/>
  <c r="P3096" i="7"/>
  <c r="O3096" i="7"/>
  <c r="N3097" i="7" l="1"/>
  <c r="O3097" i="7"/>
  <c r="P3097" i="7"/>
  <c r="N3098" i="7" l="1"/>
  <c r="P3098" i="7"/>
  <c r="O3098" i="7"/>
  <c r="P3099" i="7" l="1"/>
  <c r="O3099" i="7"/>
  <c r="N3099" i="7"/>
  <c r="N3100" i="7" l="1"/>
  <c r="P3100" i="7"/>
  <c r="O3100" i="7"/>
  <c r="P3101" i="7" l="1"/>
  <c r="O3101" i="7"/>
  <c r="N3101" i="7"/>
  <c r="N3102" i="7" l="1"/>
  <c r="P3102" i="7"/>
  <c r="O3102" i="7"/>
  <c r="O3103" i="7" l="1"/>
  <c r="N3103" i="7"/>
  <c r="P3103" i="7"/>
  <c r="N3104" i="7" l="1"/>
  <c r="O3104" i="7"/>
  <c r="P3104" i="7"/>
  <c r="O3105" i="7" l="1"/>
  <c r="P3105" i="7"/>
  <c r="N3105" i="7"/>
  <c r="P3106" i="7" l="1"/>
  <c r="N3106" i="7"/>
  <c r="O3106" i="7"/>
  <c r="P3107" i="7" l="1"/>
  <c r="N3107" i="7"/>
  <c r="O3107" i="7"/>
  <c r="N3108" i="7" l="1"/>
  <c r="P3108" i="7"/>
  <c r="O3108" i="7"/>
  <c r="O3109" i="7" l="1"/>
  <c r="N3109" i="7"/>
  <c r="P3109" i="7"/>
  <c r="N3110" i="7" l="1"/>
  <c r="O3110" i="7"/>
  <c r="P3110" i="7"/>
  <c r="P3111" i="7" l="1"/>
  <c r="N3111" i="7"/>
  <c r="O3111" i="7"/>
  <c r="N3112" i="7" l="1"/>
  <c r="P3112" i="7"/>
  <c r="O3112" i="7"/>
  <c r="P3113" i="7" l="1"/>
  <c r="N3113" i="7"/>
  <c r="O3113" i="7"/>
  <c r="N3114" i="7" l="1"/>
  <c r="P3114" i="7"/>
  <c r="O3114" i="7"/>
  <c r="N3115" i="7" l="1"/>
  <c r="O3115" i="7"/>
  <c r="P3115" i="7"/>
  <c r="N3116" i="7" l="1"/>
  <c r="O3116" i="7"/>
  <c r="P3116" i="7"/>
  <c r="P3117" i="7" l="1"/>
  <c r="O3117" i="7"/>
  <c r="N3117" i="7"/>
  <c r="N3118" i="7" l="1"/>
  <c r="P3118" i="7"/>
  <c r="O3118" i="7"/>
  <c r="N3119" i="7" l="1"/>
  <c r="P3119" i="7"/>
  <c r="O3119" i="7"/>
  <c r="N3120" i="7" l="1"/>
  <c r="P3120" i="7"/>
  <c r="O3120" i="7"/>
  <c r="N3121" i="7" l="1"/>
  <c r="P3121" i="7"/>
  <c r="O3121" i="7"/>
  <c r="N3122" i="7" l="1"/>
  <c r="O3122" i="7"/>
  <c r="P3122" i="7"/>
  <c r="N3123" i="7" l="1"/>
  <c r="P3123" i="7"/>
  <c r="O3123" i="7"/>
  <c r="N3124" i="7" l="1"/>
  <c r="P3124" i="7"/>
  <c r="O3124" i="7"/>
  <c r="O3125" i="7" l="1"/>
  <c r="N3125" i="7"/>
  <c r="P3125" i="7"/>
  <c r="P3126" i="7" l="1"/>
  <c r="O3126" i="7"/>
  <c r="N3126" i="7"/>
  <c r="N3127" i="7" l="1"/>
  <c r="P3127" i="7"/>
  <c r="O3127" i="7"/>
  <c r="N3128" i="7" l="1"/>
  <c r="O3128" i="7"/>
  <c r="P3128" i="7"/>
  <c r="P3129" i="7" l="1"/>
  <c r="O3129" i="7"/>
  <c r="N3129" i="7"/>
  <c r="N3130" i="7" l="1"/>
  <c r="P3130" i="7"/>
  <c r="O3130" i="7"/>
  <c r="P3131" i="7" l="1"/>
  <c r="O3131" i="7"/>
  <c r="N3131" i="7"/>
  <c r="N3132" i="7" l="1"/>
  <c r="O3132" i="7"/>
  <c r="P3132" i="7"/>
  <c r="P3133" i="7" l="1"/>
  <c r="O3133" i="7"/>
  <c r="N3133" i="7"/>
  <c r="N3134" i="7" l="1"/>
  <c r="O3134" i="7"/>
  <c r="P3134" i="7"/>
  <c r="N3135" i="7" l="1"/>
  <c r="P3135" i="7"/>
  <c r="O3135" i="7"/>
  <c r="N3136" i="7" l="1"/>
  <c r="P3136" i="7"/>
  <c r="O3136" i="7"/>
  <c r="O3137" i="7" l="1"/>
  <c r="N3137" i="7"/>
  <c r="P3137" i="7"/>
  <c r="O3138" i="7" l="1"/>
  <c r="N3138" i="7"/>
  <c r="P3138" i="7"/>
  <c r="N3139" i="7" l="1"/>
  <c r="O3139" i="7"/>
  <c r="P3139" i="7"/>
  <c r="N3140" i="7" l="1"/>
  <c r="O3140" i="7"/>
  <c r="P3140" i="7"/>
  <c r="O3141" i="7" l="1"/>
  <c r="P3141" i="7"/>
  <c r="N3141" i="7"/>
  <c r="O3142" i="7" l="1"/>
  <c r="N3142" i="7"/>
  <c r="P3142" i="7"/>
  <c r="N3143" i="7" l="1"/>
  <c r="O3143" i="7"/>
  <c r="P3143" i="7"/>
  <c r="N3144" i="7" l="1"/>
  <c r="P3144" i="7"/>
  <c r="O3144" i="7"/>
  <c r="O3145" i="7" l="1"/>
  <c r="P3145" i="7"/>
  <c r="N3145" i="7"/>
  <c r="N3146" i="7" l="1"/>
  <c r="P3146" i="7"/>
  <c r="O3146" i="7"/>
  <c r="P3147" i="7" l="1"/>
  <c r="O3147" i="7"/>
  <c r="N3147" i="7"/>
  <c r="N3148" i="7" l="1"/>
  <c r="P3148" i="7"/>
  <c r="O3148" i="7"/>
  <c r="O3149" i="7" l="1"/>
  <c r="N3149" i="7"/>
  <c r="P3149" i="7"/>
  <c r="P3150" i="7" l="1"/>
  <c r="N3150" i="7"/>
  <c r="O3150" i="7"/>
  <c r="O3151" i="7" l="1"/>
  <c r="P3151" i="7"/>
  <c r="N3151" i="7"/>
  <c r="N3152" i="7" l="1"/>
  <c r="P3152" i="7"/>
  <c r="O3152" i="7"/>
  <c r="P3153" i="7" l="1"/>
  <c r="N3153" i="7"/>
  <c r="O3153" i="7"/>
  <c r="P3154" i="7" l="1"/>
  <c r="N3154" i="7"/>
  <c r="O3154" i="7"/>
  <c r="O3155" i="7" l="1"/>
  <c r="N3155" i="7"/>
  <c r="P3155" i="7"/>
  <c r="N3156" i="7" l="1"/>
  <c r="P3156" i="7"/>
  <c r="O3156" i="7"/>
  <c r="O3157" i="7" l="1"/>
  <c r="P3157" i="7"/>
  <c r="N3157" i="7"/>
  <c r="O3158" i="7" l="1"/>
  <c r="N3158" i="7"/>
  <c r="P3158" i="7"/>
  <c r="O3159" i="7" l="1"/>
  <c r="N3159" i="7"/>
  <c r="P3159" i="7"/>
  <c r="N3160" i="7" l="1"/>
  <c r="O3160" i="7"/>
  <c r="P3160" i="7"/>
  <c r="N3161" i="7" l="1"/>
  <c r="O3161" i="7"/>
  <c r="P3161" i="7"/>
  <c r="N3162" i="7" l="1"/>
  <c r="O3162" i="7"/>
  <c r="P3162" i="7"/>
  <c r="O3163" i="7" l="1"/>
  <c r="P3163" i="7"/>
  <c r="N3163" i="7"/>
  <c r="N3164" i="7" l="1"/>
  <c r="O3164" i="7"/>
  <c r="P3164" i="7"/>
  <c r="P3165" i="7" l="1"/>
  <c r="N3165" i="7"/>
  <c r="O3165" i="7"/>
  <c r="N3166" i="7" l="1"/>
  <c r="O3166" i="7"/>
  <c r="P3166" i="7"/>
  <c r="O3167" i="7" l="1"/>
  <c r="P3167" i="7"/>
  <c r="N3167" i="7"/>
  <c r="P3168" i="7" l="1"/>
  <c r="N3168" i="7"/>
  <c r="O3168" i="7"/>
  <c r="O3169" i="7" l="1"/>
  <c r="P3169" i="7"/>
  <c r="N3169" i="7"/>
  <c r="N3170" i="7" l="1"/>
  <c r="O3170" i="7"/>
  <c r="P3170" i="7"/>
  <c r="O3171" i="7" l="1"/>
  <c r="P3171" i="7"/>
  <c r="N3171" i="7"/>
  <c r="N3172" i="7" l="1"/>
  <c r="O3172" i="7"/>
  <c r="P3172" i="7"/>
  <c r="N3173" i="7" l="1"/>
  <c r="P3173" i="7"/>
  <c r="O3173" i="7"/>
  <c r="N3174" i="7" l="1"/>
  <c r="P3174" i="7"/>
  <c r="O3174" i="7"/>
  <c r="O3175" i="7" l="1"/>
  <c r="N3175" i="7"/>
  <c r="P3175" i="7"/>
  <c r="P3176" i="7" l="1"/>
  <c r="N3176" i="7"/>
  <c r="O3176" i="7"/>
  <c r="O3177" i="7" l="1"/>
  <c r="N3177" i="7"/>
  <c r="P3177" i="7"/>
  <c r="N3178" i="7" l="1"/>
  <c r="P3178" i="7"/>
  <c r="O3178" i="7"/>
  <c r="O3179" i="7" l="1"/>
  <c r="P3179" i="7"/>
  <c r="N3179" i="7"/>
  <c r="N3180" i="7" l="1"/>
  <c r="O3180" i="7"/>
  <c r="P3180" i="7"/>
  <c r="O3181" i="7" l="1"/>
  <c r="P3181" i="7"/>
  <c r="N3181" i="7"/>
  <c r="N3182" i="7" l="1"/>
  <c r="O3182" i="7"/>
  <c r="P3182" i="7"/>
  <c r="O3183" i="7" l="1"/>
  <c r="P3183" i="7"/>
  <c r="N3183" i="7"/>
  <c r="P3184" i="7" l="1"/>
  <c r="N3184" i="7"/>
  <c r="O3184" i="7"/>
  <c r="P3185" i="7" l="1"/>
  <c r="O3185" i="7"/>
  <c r="N3185" i="7"/>
  <c r="N3186" i="7" l="1"/>
  <c r="O3186" i="7"/>
  <c r="P3186" i="7"/>
  <c r="O3187" i="7" l="1"/>
  <c r="P3187" i="7"/>
  <c r="N3187" i="7"/>
  <c r="N3188" i="7" l="1"/>
  <c r="O3188" i="7"/>
  <c r="P3188" i="7"/>
  <c r="N3189" i="7" l="1"/>
  <c r="P3189" i="7"/>
  <c r="O3189" i="7"/>
  <c r="O3190" i="7" l="1"/>
  <c r="N3190" i="7"/>
  <c r="P3190" i="7"/>
  <c r="O3191" i="7" l="1"/>
  <c r="P3191" i="7"/>
  <c r="N3191" i="7"/>
  <c r="N3192" i="7" l="1"/>
  <c r="O3192" i="7"/>
  <c r="P3192" i="7"/>
  <c r="O3193" i="7" l="1"/>
  <c r="N3193" i="7"/>
  <c r="P3193" i="7"/>
  <c r="N3194" i="7" l="1"/>
  <c r="O3194" i="7"/>
  <c r="P3194" i="7"/>
  <c r="O3195" i="7" l="1"/>
  <c r="P3195" i="7"/>
  <c r="N3195" i="7"/>
  <c r="N3196" i="7" l="1"/>
  <c r="O3196" i="7"/>
  <c r="P3196" i="7"/>
  <c r="P3197" i="7" l="1"/>
  <c r="O3197" i="7"/>
  <c r="N3197" i="7"/>
  <c r="N3198" i="7" l="1"/>
  <c r="O3198" i="7"/>
  <c r="P3198" i="7"/>
  <c r="P3199" i="7" l="1"/>
  <c r="O3199" i="7"/>
  <c r="N3199" i="7"/>
  <c r="N3200" i="7" l="1"/>
  <c r="O3200" i="7"/>
  <c r="P3200" i="7"/>
  <c r="O3201" i="7" l="1"/>
  <c r="N3201" i="7"/>
  <c r="P3201" i="7"/>
  <c r="P3202" i="7" l="1"/>
  <c r="O3202" i="7"/>
  <c r="N3202" i="7"/>
  <c r="P3203" i="7" l="1"/>
  <c r="O3203" i="7"/>
  <c r="N3203" i="7"/>
  <c r="N3204" i="7" l="1"/>
  <c r="P3204" i="7"/>
  <c r="O3204" i="7"/>
  <c r="P3205" i="7" l="1"/>
  <c r="O3205" i="7"/>
  <c r="N3205" i="7"/>
  <c r="P3206" i="7" l="1"/>
  <c r="N3206" i="7"/>
  <c r="O3206" i="7"/>
  <c r="N3207" i="7" l="1"/>
  <c r="P3207" i="7"/>
  <c r="O3207" i="7"/>
  <c r="P3208" i="7" l="1"/>
  <c r="N3208" i="7"/>
  <c r="O3208" i="7"/>
  <c r="N3209" i="7" l="1"/>
  <c r="P3209" i="7"/>
  <c r="O3209" i="7"/>
  <c r="P3210" i="7" l="1"/>
  <c r="O3210" i="7"/>
  <c r="N3210" i="7"/>
  <c r="N3211" i="7" l="1"/>
  <c r="P3211" i="7"/>
  <c r="O3211" i="7"/>
  <c r="P3212" i="7" l="1"/>
  <c r="N3212" i="7"/>
  <c r="O3212" i="7"/>
  <c r="N3213" i="7" l="1"/>
  <c r="O3213" i="7"/>
  <c r="P3213" i="7"/>
  <c r="O3214" i="7" l="1"/>
  <c r="P3214" i="7"/>
  <c r="N3214" i="7"/>
  <c r="N3215" i="7" l="1"/>
  <c r="P3215" i="7"/>
  <c r="O3215" i="7"/>
  <c r="O3216" i="7" l="1"/>
  <c r="P3216" i="7"/>
  <c r="N3216" i="7"/>
  <c r="N3217" i="7" l="1"/>
  <c r="O3217" i="7"/>
  <c r="P3217" i="7"/>
  <c r="N3218" i="7" l="1"/>
  <c r="O3218" i="7"/>
  <c r="P3218" i="7"/>
  <c r="N3219" i="7" l="1"/>
  <c r="O3219" i="7"/>
  <c r="P3219" i="7"/>
  <c r="P3220" i="7" l="1"/>
  <c r="N3220" i="7"/>
  <c r="O3220" i="7"/>
  <c r="P3221" i="7" l="1"/>
  <c r="N3221" i="7"/>
  <c r="O3221" i="7"/>
  <c r="P3222" i="7" l="1"/>
  <c r="O3222" i="7"/>
  <c r="N3222" i="7"/>
  <c r="O3223" i="7" l="1"/>
  <c r="N3223" i="7"/>
  <c r="P3223" i="7"/>
  <c r="N3224" i="7" l="1"/>
  <c r="O3224" i="7"/>
  <c r="P3224" i="7"/>
  <c r="O3225" i="7" l="1"/>
  <c r="P3225" i="7"/>
  <c r="N3225" i="7"/>
  <c r="P3226" i="7" l="1"/>
  <c r="N3226" i="7"/>
  <c r="O3226" i="7"/>
  <c r="P3227" i="7" l="1"/>
  <c r="N3227" i="7"/>
  <c r="O3227" i="7"/>
  <c r="P3228" i="7" l="1"/>
  <c r="N3228" i="7"/>
  <c r="O3228" i="7"/>
  <c r="O3229" i="7" l="1"/>
  <c r="N3229" i="7"/>
  <c r="P3229" i="7"/>
  <c r="N3230" i="7" l="1"/>
  <c r="O3230" i="7"/>
  <c r="P3230" i="7"/>
  <c r="N3231" i="7" l="1"/>
  <c r="P3231" i="7"/>
  <c r="O3231" i="7"/>
  <c r="P3232" i="7" l="1"/>
  <c r="N3232" i="7"/>
  <c r="O3232" i="7"/>
  <c r="P3233" i="7" l="1"/>
  <c r="N3233" i="7"/>
  <c r="O3233" i="7"/>
  <c r="N3234" i="7" l="1"/>
  <c r="P3234" i="7"/>
  <c r="O3234" i="7"/>
  <c r="N3235" i="7" l="1"/>
  <c r="O3235" i="7"/>
  <c r="P3235" i="7"/>
  <c r="P3236" i="7" l="1"/>
  <c r="N3236" i="7"/>
  <c r="O3236" i="7"/>
  <c r="O3237" i="7" l="1"/>
  <c r="N3237" i="7"/>
  <c r="P3237" i="7"/>
  <c r="P3238" i="7" l="1"/>
  <c r="N3238" i="7"/>
  <c r="O3238" i="7"/>
  <c r="N3239" i="7" l="1"/>
  <c r="P3239" i="7"/>
  <c r="O3239" i="7"/>
  <c r="N3240" i="7" l="1"/>
  <c r="P3240" i="7"/>
  <c r="O3240" i="7"/>
  <c r="O3241" i="7" l="1"/>
  <c r="P3241" i="7"/>
  <c r="N3241" i="7"/>
  <c r="N3242" i="7" l="1"/>
  <c r="P3242" i="7"/>
  <c r="O3242" i="7"/>
  <c r="P3243" i="7" l="1"/>
  <c r="N3243" i="7"/>
  <c r="O3243" i="7"/>
  <c r="P3244" i="7" l="1"/>
  <c r="N3244" i="7"/>
  <c r="O3244" i="7"/>
  <c r="N3245" i="7" l="1"/>
  <c r="P3245" i="7"/>
  <c r="O3245" i="7"/>
  <c r="N3246" i="7" l="1"/>
  <c r="P3246" i="7"/>
  <c r="O3246" i="7"/>
  <c r="P3247" i="7" l="1"/>
  <c r="N3247" i="7"/>
  <c r="O3247" i="7"/>
  <c r="O3248" i="7" l="1"/>
  <c r="N3248" i="7"/>
  <c r="P3248" i="7"/>
  <c r="N3249" i="7" l="1"/>
  <c r="O3249" i="7"/>
  <c r="P3249" i="7"/>
  <c r="P3250" i="7" l="1"/>
  <c r="N3250" i="7"/>
  <c r="O3250" i="7"/>
  <c r="P3251" i="7" l="1"/>
  <c r="O3251" i="7"/>
  <c r="N3251" i="7"/>
  <c r="N3252" i="7" l="1"/>
  <c r="O3252" i="7"/>
  <c r="P3252" i="7"/>
  <c r="P3253" i="7" l="1"/>
  <c r="N3253" i="7"/>
  <c r="O3253" i="7"/>
  <c r="P3254" i="7" l="1"/>
  <c r="N3254" i="7"/>
  <c r="O3254" i="7"/>
  <c r="P3255" i="7" l="1"/>
  <c r="O3255" i="7"/>
  <c r="N3255" i="7"/>
  <c r="N3256" i="7" l="1"/>
  <c r="P3256" i="7"/>
  <c r="O3256" i="7"/>
  <c r="N3257" i="7" l="1"/>
  <c r="O3257" i="7"/>
  <c r="P3257" i="7"/>
  <c r="P3258" i="7" l="1"/>
  <c r="N3258" i="7"/>
  <c r="O3258" i="7"/>
  <c r="O3259" i="7" l="1"/>
  <c r="P3259" i="7"/>
  <c r="N3259" i="7"/>
  <c r="P3260" i="7" l="1"/>
  <c r="N3260" i="7"/>
  <c r="O3260" i="7"/>
  <c r="N3261" i="7" l="1"/>
  <c r="O3261" i="7"/>
  <c r="P3261" i="7"/>
  <c r="O3262" i="7" l="1"/>
  <c r="N3262" i="7"/>
  <c r="P3262" i="7"/>
  <c r="N3263" i="7" l="1"/>
  <c r="O3263" i="7"/>
  <c r="P3263" i="7"/>
  <c r="O3264" i="7" l="1"/>
  <c r="N3264" i="7"/>
  <c r="P3264" i="7"/>
  <c r="O3265" i="7" l="1"/>
  <c r="N3265" i="7"/>
  <c r="P3265" i="7"/>
  <c r="N3266" i="7" l="1"/>
  <c r="O3266" i="7"/>
  <c r="P3266" i="7"/>
  <c r="N3267" i="7" l="1"/>
  <c r="P3267" i="7"/>
  <c r="O3267" i="7"/>
  <c r="N3268" i="7" l="1"/>
  <c r="O3268" i="7"/>
  <c r="P3268" i="7"/>
  <c r="P3269" i="7" l="1"/>
  <c r="N3269" i="7"/>
  <c r="O3269" i="7"/>
  <c r="P3270" i="7" l="1"/>
  <c r="N3270" i="7"/>
  <c r="O3270" i="7"/>
  <c r="O3271" i="7" l="1"/>
  <c r="N3271" i="7"/>
  <c r="P3271" i="7"/>
  <c r="P3272" i="7" l="1"/>
  <c r="N3272" i="7"/>
  <c r="O3272" i="7"/>
  <c r="P3273" i="7" l="1"/>
  <c r="N3273" i="7"/>
  <c r="O3273" i="7"/>
  <c r="O3274" i="7" l="1"/>
  <c r="P3274" i="7"/>
  <c r="N3274" i="7"/>
  <c r="P3275" i="7" l="1"/>
  <c r="N3275" i="7"/>
  <c r="O3275" i="7"/>
  <c r="O3276" i="7" l="1"/>
  <c r="N3276" i="7"/>
  <c r="P3276" i="7"/>
  <c r="O3277" i="7" l="1"/>
  <c r="P3277" i="7"/>
  <c r="N3277" i="7"/>
  <c r="P3278" i="7" l="1"/>
  <c r="O3278" i="7"/>
  <c r="N3278" i="7"/>
  <c r="N3279" i="7" l="1"/>
  <c r="O3279" i="7"/>
  <c r="P3279" i="7"/>
  <c r="N3280" i="7" l="1"/>
  <c r="O3280" i="7"/>
  <c r="P3280" i="7"/>
  <c r="O3281" i="7" l="1"/>
  <c r="N3281" i="7"/>
  <c r="P3281" i="7"/>
  <c r="P3282" i="7" l="1"/>
  <c r="O3282" i="7"/>
  <c r="N3282" i="7"/>
  <c r="N3283" i="7" l="1"/>
  <c r="O3283" i="7"/>
  <c r="P3283" i="7"/>
  <c r="N3284" i="7" l="1"/>
  <c r="O3284" i="7"/>
  <c r="P3284" i="7"/>
  <c r="P3285" i="7" l="1"/>
  <c r="O3285" i="7"/>
  <c r="N3285" i="7"/>
  <c r="P3286" i="7" l="1"/>
  <c r="O3286" i="7"/>
  <c r="N3286" i="7"/>
  <c r="P3287" i="7" l="1"/>
  <c r="N3287" i="7"/>
  <c r="O3287" i="7"/>
  <c r="O3288" i="7" l="1"/>
  <c r="N3288" i="7"/>
  <c r="P3288" i="7"/>
  <c r="N3289" i="7" l="1"/>
  <c r="P3289" i="7"/>
  <c r="O3289" i="7"/>
  <c r="N3290" i="7" l="1"/>
  <c r="O3290" i="7"/>
  <c r="P3290" i="7"/>
  <c r="N3291" i="7" l="1"/>
  <c r="O3291" i="7"/>
  <c r="P3291" i="7"/>
  <c r="N3292" i="7" l="1"/>
  <c r="P3292" i="7"/>
  <c r="O3292" i="7"/>
  <c r="N3293" i="7" l="1"/>
  <c r="O3293" i="7"/>
  <c r="P3293" i="7"/>
  <c r="P3294" i="7" l="1"/>
  <c r="O3294" i="7"/>
  <c r="N3294" i="7"/>
  <c r="N3295" i="7" l="1"/>
  <c r="P3295" i="7"/>
  <c r="O3295" i="7"/>
  <c r="O3296" i="7" l="1"/>
  <c r="N3296" i="7"/>
  <c r="P3296" i="7"/>
  <c r="P3297" i="7" l="1"/>
  <c r="N3297" i="7"/>
  <c r="O3297" i="7"/>
  <c r="P3298" i="7" l="1"/>
  <c r="N3298" i="7"/>
  <c r="O3298" i="7"/>
  <c r="N3299" i="7" l="1"/>
  <c r="P3299" i="7"/>
  <c r="O3299" i="7"/>
  <c r="O3300" i="7" l="1"/>
  <c r="N3300" i="7"/>
  <c r="P3300" i="7"/>
  <c r="N3301" i="7" l="1"/>
  <c r="P3301" i="7"/>
  <c r="O3301" i="7"/>
  <c r="N3302" i="7" l="1"/>
  <c r="P3302" i="7"/>
  <c r="O3302" i="7"/>
  <c r="N3303" i="7" l="1"/>
  <c r="O3303" i="7"/>
  <c r="P3303" i="7"/>
  <c r="P3304" i="7" l="1"/>
  <c r="N3304" i="7"/>
  <c r="O3304" i="7"/>
  <c r="N3305" i="7" l="1"/>
  <c r="O3305" i="7"/>
  <c r="P3305" i="7"/>
  <c r="O3306" i="7" l="1"/>
  <c r="P3306" i="7"/>
  <c r="N3306" i="7"/>
  <c r="N3307" i="7" l="1"/>
  <c r="P3307" i="7"/>
  <c r="O3307" i="7"/>
  <c r="N3308" i="7" l="1"/>
  <c r="P3308" i="7"/>
  <c r="O3308" i="7"/>
  <c r="P3309" i="7" l="1"/>
  <c r="N3309" i="7"/>
  <c r="O3309" i="7"/>
  <c r="O3310" i="7" l="1"/>
  <c r="P3310" i="7"/>
  <c r="N3310" i="7"/>
  <c r="N3311" i="7" l="1"/>
  <c r="P3311" i="7"/>
  <c r="O3311" i="7"/>
  <c r="O3312" i="7" l="1"/>
  <c r="P3312" i="7"/>
  <c r="N3312" i="7"/>
  <c r="N3313" i="7" l="1"/>
  <c r="O3313" i="7"/>
  <c r="P3313" i="7"/>
  <c r="N3314" i="7" l="1"/>
  <c r="O3314" i="7"/>
  <c r="P3314" i="7"/>
  <c r="N3315" i="7" l="1"/>
  <c r="O3315" i="7"/>
  <c r="P3315" i="7"/>
  <c r="N3316" i="7" l="1"/>
  <c r="P3316" i="7"/>
  <c r="O3316" i="7"/>
  <c r="P3317" i="7" l="1"/>
  <c r="O3317" i="7"/>
  <c r="N3317" i="7"/>
  <c r="N3318" i="7" l="1"/>
  <c r="O3318" i="7"/>
  <c r="P3318" i="7"/>
  <c r="O3319" i="7" l="1"/>
  <c r="P3319" i="7"/>
  <c r="N3319" i="7"/>
  <c r="P3320" i="7" l="1"/>
  <c r="N3320" i="7"/>
  <c r="O3320" i="7"/>
  <c r="O3321" i="7" l="1"/>
  <c r="N3321" i="7"/>
  <c r="P3321" i="7"/>
  <c r="O3322" i="7" l="1"/>
  <c r="N3322" i="7"/>
  <c r="P3322" i="7"/>
  <c r="O3323" i="7" l="1"/>
  <c r="N3323" i="7"/>
  <c r="P3323" i="7"/>
  <c r="N3324" i="7" l="1"/>
  <c r="O3324" i="7"/>
  <c r="P3324" i="7"/>
  <c r="N3325" i="7" l="1"/>
  <c r="O3325" i="7"/>
  <c r="P3325" i="7"/>
  <c r="P3326" i="7" l="1"/>
  <c r="N3326" i="7"/>
  <c r="O3326" i="7"/>
  <c r="N3327" i="7" l="1"/>
  <c r="P3327" i="7"/>
  <c r="O3327" i="7"/>
  <c r="P3328" i="7" l="1"/>
  <c r="N3328" i="7"/>
  <c r="O3328" i="7"/>
  <c r="P3329" i="7" l="1"/>
  <c r="N3329" i="7"/>
  <c r="O3329" i="7"/>
  <c r="O3330" i="7" l="1"/>
  <c r="N3330" i="7"/>
  <c r="P3330" i="7"/>
  <c r="O3331" i="7" l="1"/>
  <c r="N3331" i="7"/>
  <c r="P3331" i="7"/>
  <c r="N3332" i="7" l="1"/>
  <c r="P3332" i="7"/>
  <c r="O3332" i="7"/>
  <c r="O3333" i="7" l="1"/>
  <c r="N3333" i="7"/>
  <c r="P3333" i="7"/>
  <c r="N3334" i="7" l="1"/>
  <c r="P3334" i="7"/>
  <c r="O3334" i="7"/>
  <c r="O3335" i="7" l="1"/>
  <c r="P3335" i="7"/>
  <c r="N3335" i="7"/>
  <c r="O3336" i="7" l="1"/>
  <c r="P3336" i="7"/>
  <c r="N3336" i="7"/>
  <c r="O3337" i="7" l="1"/>
  <c r="N3337" i="7"/>
  <c r="P3337" i="7"/>
  <c r="N3338" i="7" l="1"/>
  <c r="P3338" i="7"/>
  <c r="O3338" i="7"/>
  <c r="P3339" i="7" l="1"/>
  <c r="N3339" i="7"/>
  <c r="O3339" i="7"/>
  <c r="O3340" i="7" l="1"/>
  <c r="P3340" i="7"/>
  <c r="N3340" i="7"/>
  <c r="O3341" i="7" l="1"/>
  <c r="P3341" i="7"/>
  <c r="N3341" i="7"/>
  <c r="O3342" i="7" l="1"/>
  <c r="N3342" i="7"/>
  <c r="P3342" i="7"/>
  <c r="N3343" i="7" l="1"/>
  <c r="O3343" i="7"/>
  <c r="P3343" i="7"/>
  <c r="P3344" i="7" l="1"/>
  <c r="N3344" i="7"/>
  <c r="O3344" i="7"/>
  <c r="N3345" i="7" l="1"/>
  <c r="O3345" i="7"/>
  <c r="P3345" i="7"/>
  <c r="N3346" i="7" l="1"/>
  <c r="P3346" i="7"/>
  <c r="O3346" i="7"/>
  <c r="P3347" i="7" l="1"/>
  <c r="O3347" i="7"/>
  <c r="N3347" i="7"/>
  <c r="P3348" i="7" l="1"/>
  <c r="N3348" i="7"/>
  <c r="O3348" i="7"/>
  <c r="N3349" i="7" l="1"/>
  <c r="O3349" i="7"/>
  <c r="P3349" i="7"/>
  <c r="P3350" i="7" l="1"/>
  <c r="O3350" i="7"/>
  <c r="N3350" i="7"/>
  <c r="N3351" i="7" l="1"/>
  <c r="O3351" i="7"/>
  <c r="P3351" i="7"/>
  <c r="O3352" i="7" l="1"/>
  <c r="N3352" i="7"/>
  <c r="P3352" i="7"/>
  <c r="N3353" i="7" l="1"/>
  <c r="P3353" i="7"/>
  <c r="O3353" i="7"/>
  <c r="N3354" i="7" l="1"/>
  <c r="P3354" i="7"/>
  <c r="O3354" i="7"/>
  <c r="N3355" i="7" l="1"/>
  <c r="O3355" i="7"/>
  <c r="P3355" i="7"/>
  <c r="N3356" i="7" l="1"/>
  <c r="P3356" i="7"/>
  <c r="O3356" i="7"/>
  <c r="N3357" i="7" l="1"/>
  <c r="O3357" i="7"/>
  <c r="P3357" i="7"/>
  <c r="P3358" i="7" l="1"/>
  <c r="O3358" i="7"/>
  <c r="N3358" i="7"/>
  <c r="N3359" i="7" l="1"/>
  <c r="O3359" i="7"/>
  <c r="P3359" i="7"/>
  <c r="O3360" i="7" l="1"/>
  <c r="N3360" i="7"/>
  <c r="P3360" i="7"/>
  <c r="P3361" i="7" l="1"/>
  <c r="N3361" i="7"/>
  <c r="O3361" i="7"/>
  <c r="O3362" i="7" l="1"/>
  <c r="N3362" i="7"/>
  <c r="P3362" i="7"/>
  <c r="N3363" i="7" l="1"/>
  <c r="P3363" i="7"/>
  <c r="O3363" i="7"/>
  <c r="P3364" i="7" l="1"/>
  <c r="N3364" i="7"/>
  <c r="O3364" i="7"/>
  <c r="N3365" i="7" l="1"/>
  <c r="O3365" i="7"/>
  <c r="P3365" i="7"/>
  <c r="O3366" i="7" l="1"/>
  <c r="P3366" i="7"/>
  <c r="N3366" i="7"/>
  <c r="O3367" i="7" l="1"/>
  <c r="N3367" i="7"/>
  <c r="P3367" i="7"/>
  <c r="O3368" i="7" l="1"/>
  <c r="P3368" i="7"/>
  <c r="N3368" i="7"/>
  <c r="O3369" i="7" l="1"/>
  <c r="N3369" i="7"/>
  <c r="P3369" i="7"/>
  <c r="P3370" i="7" l="1"/>
  <c r="N3370" i="7"/>
  <c r="O3370" i="7"/>
  <c r="P3371" i="7" l="1"/>
  <c r="N3371" i="7"/>
  <c r="O3371" i="7"/>
  <c r="P3372" i="7" l="1"/>
  <c r="O3372" i="7"/>
  <c r="N3372" i="7"/>
  <c r="O3373" i="7" l="1"/>
  <c r="N3373" i="7"/>
  <c r="P3373" i="7"/>
  <c r="N3374" i="7" l="1"/>
  <c r="P3374" i="7"/>
  <c r="O3374" i="7"/>
  <c r="O3375" i="7" l="1"/>
  <c r="N3375" i="7"/>
  <c r="P3375" i="7"/>
  <c r="N3376" i="7" l="1"/>
  <c r="O3376" i="7"/>
  <c r="P3376" i="7"/>
  <c r="N3377" i="7" l="1"/>
  <c r="O3377" i="7"/>
  <c r="P3377" i="7"/>
  <c r="N3378" i="7" l="1"/>
  <c r="O3378" i="7"/>
  <c r="P3378" i="7"/>
  <c r="O3379" i="7" l="1"/>
  <c r="N3379" i="7"/>
  <c r="P3379" i="7"/>
  <c r="P3380" i="7" l="1"/>
  <c r="O3380" i="7"/>
  <c r="N3380" i="7"/>
  <c r="O3381" i="7" l="1"/>
  <c r="N3381" i="7"/>
  <c r="P3381" i="7"/>
  <c r="P3382" i="7" l="1"/>
  <c r="N3382" i="7"/>
  <c r="O3382" i="7"/>
  <c r="N3383" i="7" l="1"/>
  <c r="O3383" i="7"/>
  <c r="P3383" i="7"/>
  <c r="O3384" i="7" l="1"/>
  <c r="N3384" i="7"/>
  <c r="P3384" i="7"/>
  <c r="O3385" i="7" l="1"/>
  <c r="N3385" i="7"/>
  <c r="P3385" i="7"/>
  <c r="N3386" i="7" l="1"/>
  <c r="P3386" i="7"/>
  <c r="O3386" i="7"/>
  <c r="P3387" i="7" l="1"/>
  <c r="N3387" i="7"/>
  <c r="O3387" i="7"/>
  <c r="N3388" i="7" l="1"/>
  <c r="O3388" i="7"/>
  <c r="P3388" i="7"/>
  <c r="O3389" i="7" l="1"/>
  <c r="P3389" i="7"/>
  <c r="N3389" i="7"/>
  <c r="P3390" i="7" l="1"/>
  <c r="N3390" i="7"/>
  <c r="O3390" i="7"/>
  <c r="O3391" i="7" l="1"/>
  <c r="N3391" i="7"/>
  <c r="P3391" i="7"/>
  <c r="P3392" i="7" l="1"/>
  <c r="N3392" i="7"/>
  <c r="O3392" i="7"/>
  <c r="O3393" i="7" l="1"/>
  <c r="N3393" i="7"/>
  <c r="P3393" i="7"/>
  <c r="O3394" i="7" l="1"/>
  <c r="P3394" i="7"/>
  <c r="N3394" i="7"/>
  <c r="P3395" i="7" l="1"/>
  <c r="N3395" i="7"/>
  <c r="O3395" i="7"/>
  <c r="P3396" i="7" l="1"/>
  <c r="O3396" i="7"/>
  <c r="N3396" i="7"/>
  <c r="O3397" i="7" l="1"/>
  <c r="N3397" i="7"/>
  <c r="P3397" i="7"/>
  <c r="P3398" i="7" l="1"/>
  <c r="N3398" i="7"/>
  <c r="O3398" i="7"/>
  <c r="P3399" i="7" l="1"/>
  <c r="N3399" i="7"/>
  <c r="O3399" i="7"/>
  <c r="P3400" i="7" l="1"/>
  <c r="N3400" i="7"/>
  <c r="O3400" i="7"/>
  <c r="O3401" i="7" l="1"/>
  <c r="N3401" i="7"/>
  <c r="P3401" i="7"/>
  <c r="N3402" i="7" l="1"/>
  <c r="O3402" i="7"/>
  <c r="P3402" i="7"/>
  <c r="O3403" i="7" l="1"/>
  <c r="N3403" i="7"/>
  <c r="P3403" i="7"/>
  <c r="P3404" i="7" l="1"/>
  <c r="O3404" i="7"/>
  <c r="N3404" i="7"/>
  <c r="N3405" i="7" l="1"/>
  <c r="O3405" i="7"/>
  <c r="P3405" i="7"/>
  <c r="P3406" i="7" l="1"/>
  <c r="N3406" i="7"/>
  <c r="O3406" i="7"/>
  <c r="O3407" i="7" l="1"/>
  <c r="N3407" i="7"/>
  <c r="P3407" i="7"/>
  <c r="P3408" i="7" l="1"/>
  <c r="N3408" i="7"/>
  <c r="O3408" i="7"/>
  <c r="N3409" i="7" l="1"/>
  <c r="O3409" i="7"/>
  <c r="P3409" i="7"/>
  <c r="N3410" i="7" l="1"/>
  <c r="P3410" i="7"/>
  <c r="O3410" i="7"/>
  <c r="N3411" i="7" l="1"/>
  <c r="O3411" i="7"/>
  <c r="P3411" i="7"/>
  <c r="P3412" i="7" l="1"/>
  <c r="N3412" i="7"/>
  <c r="O3412" i="7"/>
  <c r="O3413" i="7" l="1"/>
  <c r="N3413" i="7"/>
  <c r="P3413" i="7"/>
  <c r="P3414" i="7" l="1"/>
  <c r="N3414" i="7"/>
  <c r="O3414" i="7"/>
  <c r="O3415" i="7" l="1"/>
  <c r="N3415" i="7"/>
  <c r="P3415" i="7"/>
  <c r="N3416" i="7" l="1"/>
  <c r="O3416" i="7"/>
  <c r="P3416" i="7"/>
  <c r="P3417" i="7" l="1"/>
  <c r="N3417" i="7"/>
  <c r="O3417" i="7"/>
  <c r="N3418" i="7" l="1"/>
  <c r="P3418" i="7"/>
  <c r="O3418" i="7"/>
  <c r="O3419" i="7" l="1"/>
  <c r="P3419" i="7"/>
  <c r="N3419" i="7"/>
  <c r="P3420" i="7" l="1"/>
  <c r="O3420" i="7"/>
  <c r="N3420" i="7"/>
  <c r="P3421" i="7" l="1"/>
  <c r="N3421" i="7"/>
  <c r="O3421" i="7"/>
  <c r="N3422" i="7" l="1"/>
  <c r="O3422" i="7"/>
  <c r="P3422" i="7"/>
  <c r="N3423" i="7" l="1"/>
  <c r="O3423" i="7"/>
  <c r="P3423" i="7"/>
  <c r="P3424" i="7" l="1"/>
  <c r="N3424" i="7"/>
  <c r="O3424" i="7"/>
  <c r="P3425" i="7" l="1"/>
  <c r="O3425" i="7"/>
  <c r="N3425" i="7"/>
  <c r="P3426" i="7" l="1"/>
  <c r="O3426" i="7"/>
  <c r="N3426" i="7"/>
  <c r="N3427" i="7" l="1"/>
  <c r="P3427" i="7"/>
  <c r="O3427" i="7"/>
  <c r="N3428" i="7" l="1"/>
  <c r="P3428" i="7"/>
  <c r="O3428" i="7"/>
  <c r="P3429" i="7" l="1"/>
  <c r="N3429" i="7"/>
  <c r="O3429" i="7"/>
  <c r="N3430" i="7" l="1"/>
  <c r="P3430" i="7"/>
  <c r="O3430" i="7"/>
  <c r="N3431" i="7" l="1"/>
  <c r="O3431" i="7"/>
  <c r="P3431" i="7"/>
  <c r="O3432" i="7" l="1"/>
  <c r="N3432" i="7"/>
  <c r="P3432" i="7"/>
  <c r="P3433" i="7" l="1"/>
  <c r="O3433" i="7"/>
  <c r="N3433" i="7"/>
  <c r="P3434" i="7" l="1"/>
  <c r="O3434" i="7"/>
  <c r="N3434" i="7"/>
  <c r="O3435" i="7" l="1"/>
  <c r="N3435" i="7"/>
  <c r="P3435" i="7"/>
  <c r="P3436" i="7" l="1"/>
  <c r="N3436" i="7"/>
  <c r="O3436" i="7"/>
  <c r="P3437" i="7" l="1"/>
  <c r="N3437" i="7"/>
  <c r="O3437" i="7"/>
  <c r="O3438" i="7" l="1"/>
  <c r="N3438" i="7"/>
  <c r="P3438" i="7"/>
  <c r="O3439" i="7" l="1"/>
  <c r="N3439" i="7"/>
  <c r="P3439" i="7"/>
  <c r="N3440" i="7" l="1"/>
  <c r="O3440" i="7"/>
  <c r="P3440" i="7"/>
  <c r="O3441" i="7" l="1"/>
  <c r="P3441" i="7"/>
  <c r="N3441" i="7"/>
  <c r="N3442" i="7" l="1"/>
  <c r="O3442" i="7"/>
  <c r="P3442" i="7"/>
  <c r="N3443" i="7" l="1"/>
  <c r="O3443" i="7"/>
  <c r="P3443" i="7"/>
  <c r="O3444" i="7" l="1"/>
  <c r="N3444" i="7"/>
  <c r="P3444" i="7"/>
  <c r="P3445" i="7" l="1"/>
  <c r="N3445" i="7"/>
  <c r="O3445" i="7"/>
  <c r="P3446" i="7" l="1"/>
  <c r="N3446" i="7"/>
  <c r="O3446" i="7"/>
  <c r="O3447" i="7" l="1"/>
  <c r="N3447" i="7"/>
  <c r="P3447" i="7"/>
  <c r="N3448" i="7" l="1"/>
  <c r="O3448" i="7"/>
  <c r="P3448" i="7"/>
  <c r="O3449" i="7" l="1"/>
  <c r="N3449" i="7"/>
  <c r="P3449" i="7"/>
  <c r="P3450" i="7" l="1"/>
  <c r="O3450" i="7"/>
  <c r="N3450" i="7"/>
  <c r="O3451" i="7" l="1"/>
  <c r="P3451" i="7"/>
  <c r="N3451" i="7"/>
  <c r="P3452" i="7" l="1"/>
  <c r="N3452" i="7"/>
  <c r="O3452" i="7"/>
  <c r="P3453" i="7" l="1"/>
  <c r="O3453" i="7"/>
  <c r="N3453" i="7"/>
  <c r="O3454" i="7" l="1"/>
  <c r="N3454" i="7"/>
  <c r="P3454" i="7"/>
  <c r="N3455" i="7" l="1"/>
  <c r="O3455" i="7"/>
  <c r="P3455" i="7"/>
  <c r="N3456" i="7" l="1"/>
  <c r="O3456" i="7"/>
  <c r="P3456" i="7"/>
  <c r="O3457" i="7" l="1"/>
  <c r="N3457" i="7"/>
  <c r="P3457" i="7"/>
  <c r="P3458" i="7" l="1"/>
  <c r="O3458" i="7"/>
  <c r="N3458" i="7"/>
  <c r="N3459" i="7" l="1"/>
  <c r="O3459" i="7"/>
  <c r="P3459" i="7"/>
  <c r="N3460" i="7" l="1"/>
  <c r="P3460" i="7"/>
  <c r="O3460" i="7"/>
  <c r="O3461" i="7" l="1"/>
  <c r="N3461" i="7"/>
  <c r="P3461" i="7"/>
  <c r="N3462" i="7" l="1"/>
  <c r="O3462" i="7"/>
  <c r="P3462" i="7"/>
  <c r="P3463" i="7" l="1"/>
  <c r="N3463" i="7"/>
  <c r="O3463" i="7"/>
  <c r="P3464" i="7" l="1"/>
  <c r="N3464" i="7"/>
  <c r="O3464" i="7"/>
  <c r="N3465" i="7" l="1"/>
  <c r="O3465" i="7"/>
  <c r="P3465" i="7"/>
  <c r="P3466" i="7" l="1"/>
  <c r="O3466" i="7"/>
  <c r="N3466" i="7"/>
  <c r="O3467" i="7" l="1"/>
  <c r="N3467" i="7"/>
  <c r="P3467" i="7"/>
  <c r="O3468" i="7" l="1"/>
  <c r="N3468" i="7"/>
  <c r="P3468" i="7"/>
  <c r="O3469" i="7" l="1"/>
  <c r="N3469" i="7"/>
  <c r="P3469" i="7"/>
  <c r="P3470" i="7" l="1"/>
  <c r="N3470" i="7"/>
  <c r="O3470" i="7"/>
  <c r="N3471" i="7" l="1"/>
  <c r="O3471" i="7"/>
  <c r="P3471" i="7"/>
  <c r="N3472" i="7" l="1"/>
  <c r="P3472" i="7"/>
  <c r="O3472" i="7"/>
  <c r="O3473" i="7" l="1"/>
  <c r="P3473" i="7"/>
  <c r="N3473" i="7"/>
  <c r="P3474" i="7" l="1"/>
  <c r="N3474" i="7"/>
  <c r="O3474" i="7"/>
  <c r="O3475" i="7" l="1"/>
  <c r="P3475" i="7"/>
  <c r="N3475" i="7"/>
  <c r="P3476" i="7" l="1"/>
  <c r="N3476" i="7"/>
  <c r="O3476" i="7"/>
  <c r="P3477" i="7" l="1"/>
  <c r="N3477" i="7"/>
  <c r="O3477" i="7"/>
  <c r="N3478" i="7" l="1"/>
  <c r="O3478" i="7"/>
  <c r="P3478" i="7"/>
  <c r="O3479" i="7" l="1"/>
  <c r="N3479" i="7"/>
  <c r="P3479" i="7"/>
  <c r="O3480" i="7" l="1"/>
  <c r="N3480" i="7"/>
  <c r="P3480" i="7"/>
  <c r="N3481" i="7" l="1"/>
  <c r="P3481" i="7"/>
  <c r="O3481" i="7"/>
  <c r="P3482" i="7" l="1"/>
  <c r="N3482" i="7"/>
  <c r="O3482" i="7"/>
  <c r="O3483" i="7" l="1"/>
  <c r="N3483" i="7"/>
  <c r="P3483" i="7"/>
  <c r="P3484" i="7" l="1"/>
  <c r="N3484" i="7"/>
  <c r="O3484" i="7"/>
  <c r="P3485" i="7" l="1"/>
  <c r="O3485" i="7"/>
  <c r="N3485" i="7"/>
  <c r="O3486" i="7" l="1"/>
  <c r="N3486" i="7"/>
  <c r="P3486" i="7"/>
  <c r="N3487" i="7" l="1"/>
  <c r="O3487" i="7"/>
  <c r="P3487" i="7"/>
  <c r="P3488" i="7" l="1"/>
  <c r="N3488" i="7"/>
  <c r="O3488" i="7"/>
  <c r="N3489" i="7" l="1"/>
  <c r="O3489" i="7"/>
  <c r="P3489" i="7"/>
  <c r="O3490" i="7" l="1"/>
  <c r="P3490" i="7"/>
  <c r="N3490" i="7"/>
  <c r="P3491" i="7" l="1"/>
  <c r="N3491" i="7"/>
  <c r="O3491" i="7"/>
  <c r="P3492" i="7" l="1"/>
  <c r="N3492" i="7"/>
  <c r="O3492" i="7"/>
  <c r="N3493" i="7" l="1"/>
  <c r="O3493" i="7"/>
  <c r="P3493" i="7"/>
  <c r="P3494" i="7" l="1"/>
  <c r="N3494" i="7"/>
  <c r="O3494" i="7"/>
  <c r="P3495" i="7" l="1"/>
  <c r="N3495" i="7"/>
  <c r="O3495" i="7"/>
  <c r="N3496" i="7" l="1"/>
  <c r="O3496" i="7"/>
  <c r="P3496" i="7"/>
  <c r="O3497" i="7" l="1"/>
  <c r="N3497" i="7"/>
  <c r="P3497" i="7"/>
  <c r="N3498" i="7" l="1"/>
  <c r="O3498" i="7"/>
  <c r="P3498" i="7"/>
  <c r="P3499" i="7" l="1"/>
  <c r="O3499" i="7"/>
  <c r="N3499" i="7"/>
  <c r="O3500" i="7" l="1"/>
  <c r="P3500" i="7"/>
  <c r="N3500" i="7"/>
  <c r="O3501" i="7" l="1"/>
  <c r="N3501" i="7"/>
  <c r="P3501" i="7"/>
  <c r="P3502" i="7" l="1"/>
  <c r="N3502" i="7"/>
  <c r="O3502" i="7"/>
  <c r="O3503" i="7" l="1"/>
  <c r="N3503" i="7"/>
  <c r="P3503" i="7"/>
  <c r="O3504" i="7" l="1"/>
  <c r="N3504" i="7"/>
  <c r="P3504" i="7"/>
  <c r="N3505" i="7" l="1"/>
  <c r="O3505" i="7"/>
  <c r="P3505" i="7"/>
  <c r="N3506" i="7" l="1"/>
  <c r="O3506" i="7"/>
  <c r="P3506" i="7"/>
  <c r="P3507" i="7" l="1"/>
  <c r="O3507" i="7"/>
  <c r="N3507" i="7"/>
  <c r="O3508" i="7" l="1"/>
  <c r="P3508" i="7"/>
  <c r="N3508" i="7"/>
  <c r="O3509" i="7" l="1"/>
  <c r="N3509" i="7"/>
  <c r="P3509" i="7"/>
  <c r="P3510" i="7" l="1"/>
  <c r="N3510" i="7"/>
  <c r="O3510" i="7"/>
  <c r="N3511" i="7" l="1"/>
  <c r="O3511" i="7"/>
  <c r="P3511" i="7"/>
  <c r="P3512" i="7" l="1"/>
  <c r="N3512" i="7"/>
  <c r="O3512" i="7"/>
  <c r="O3513" i="7" l="1"/>
  <c r="P3513" i="7"/>
  <c r="N3513" i="7"/>
  <c r="O3514" i="7" l="1"/>
  <c r="P3514" i="7"/>
  <c r="N3514" i="7"/>
  <c r="N3515" i="7" l="1"/>
  <c r="O3515" i="7"/>
  <c r="P3515" i="7"/>
  <c r="P3516" i="7" l="1"/>
  <c r="O3516" i="7"/>
  <c r="N3516" i="7"/>
  <c r="O3517" i="7" l="1"/>
  <c r="P3517" i="7"/>
  <c r="N3517" i="7"/>
  <c r="N3518" i="7" l="1"/>
  <c r="P3518" i="7"/>
  <c r="O3518" i="7"/>
  <c r="O3519" i="7" l="1"/>
  <c r="N3519" i="7"/>
  <c r="P3519" i="7"/>
  <c r="N3520" i="7" l="1"/>
  <c r="P3520" i="7"/>
  <c r="O3520" i="7"/>
  <c r="O3521" i="7" l="1"/>
  <c r="N3521" i="7"/>
  <c r="P3521" i="7"/>
  <c r="P3522" i="7" l="1"/>
  <c r="N3522" i="7"/>
  <c r="O3522" i="7"/>
  <c r="O3523" i="7" l="1"/>
  <c r="N3523" i="7"/>
  <c r="P3523" i="7"/>
  <c r="N3524" i="7" l="1"/>
  <c r="O3524" i="7"/>
  <c r="P3524" i="7"/>
  <c r="P3525" i="7" l="1"/>
  <c r="O3525" i="7"/>
  <c r="N3525" i="7"/>
  <c r="P3526" i="7" l="1"/>
  <c r="N3526" i="7"/>
  <c r="O3526" i="7"/>
  <c r="O3527" i="7" l="1"/>
  <c r="N3527" i="7"/>
  <c r="P3527" i="7"/>
  <c r="O3528" i="7" l="1"/>
  <c r="P3528" i="7"/>
  <c r="N3528" i="7"/>
  <c r="N3529" i="7" l="1"/>
  <c r="P3529" i="7"/>
  <c r="O3529" i="7"/>
  <c r="O3530" i="7" l="1"/>
  <c r="P3530" i="7"/>
  <c r="N3530" i="7"/>
  <c r="N3531" i="7" l="1"/>
  <c r="O3531" i="7"/>
  <c r="P3531" i="7"/>
  <c r="P3532" i="7" l="1"/>
  <c r="O3532" i="7"/>
  <c r="N3532" i="7"/>
  <c r="N3533" i="7" l="1"/>
  <c r="O3533" i="7"/>
  <c r="P3533" i="7"/>
  <c r="P3534" i="7" l="1"/>
  <c r="O3534" i="7"/>
  <c r="N3534" i="7"/>
  <c r="O3535" i="7" l="1"/>
  <c r="N3535" i="7"/>
  <c r="P3535" i="7"/>
  <c r="N3536" i="7" l="1"/>
  <c r="O3536" i="7"/>
  <c r="P3536" i="7"/>
  <c r="P3537" i="7" l="1"/>
  <c r="N3537" i="7"/>
  <c r="O3537" i="7"/>
  <c r="P3538" i="7" l="1"/>
  <c r="N3538" i="7"/>
  <c r="O3538" i="7"/>
  <c r="P3539" i="7" l="1"/>
  <c r="N3539" i="7"/>
  <c r="O3539" i="7"/>
  <c r="N3540" i="7" l="1"/>
  <c r="P3540" i="7"/>
  <c r="O3540" i="7"/>
  <c r="O3541" i="7" l="1"/>
  <c r="N3541" i="7"/>
  <c r="P3541" i="7"/>
  <c r="P3542" i="7" l="1"/>
  <c r="N3542" i="7"/>
  <c r="O3542" i="7"/>
  <c r="N3543" i="7" l="1"/>
  <c r="P3543" i="7"/>
  <c r="O3543" i="7"/>
  <c r="P3544" i="7" l="1"/>
  <c r="N3544" i="7"/>
  <c r="O3544" i="7"/>
  <c r="O3545" i="7" l="1"/>
  <c r="P3545" i="7"/>
  <c r="N3545" i="7"/>
  <c r="O3546" i="7" l="1"/>
  <c r="N3546" i="7"/>
  <c r="P3546" i="7"/>
  <c r="N3547" i="7" l="1"/>
  <c r="O3547" i="7"/>
  <c r="P3547" i="7"/>
  <c r="P3548" i="7" l="1"/>
  <c r="N3548" i="7"/>
  <c r="O3548" i="7"/>
  <c r="N3549" i="7" l="1"/>
  <c r="O3549" i="7"/>
  <c r="P3549" i="7"/>
  <c r="O3550" i="7" l="1"/>
  <c r="P3550" i="7"/>
  <c r="N3550" i="7"/>
  <c r="O3551" i="7" l="1"/>
  <c r="P3551" i="7"/>
  <c r="N3551" i="7"/>
  <c r="O3552" i="7" l="1"/>
  <c r="N3552" i="7"/>
  <c r="P3552" i="7"/>
  <c r="O3553" i="7" l="1"/>
  <c r="N3553" i="7"/>
  <c r="P3553" i="7"/>
  <c r="N3554" i="7" l="1"/>
  <c r="O3554" i="7"/>
  <c r="P3554" i="7"/>
  <c r="N3555" i="7" l="1"/>
  <c r="O3555" i="7"/>
  <c r="P3555" i="7"/>
  <c r="N3556" i="7" l="1"/>
  <c r="P3556" i="7"/>
  <c r="O3556" i="7"/>
  <c r="O3557" i="7" l="1"/>
  <c r="N3557" i="7"/>
  <c r="P3557" i="7"/>
  <c r="O3558" i="7" l="1"/>
  <c r="P3558" i="7"/>
  <c r="N3558" i="7"/>
  <c r="N3559" i="7" l="1"/>
  <c r="O3559" i="7"/>
  <c r="P3559" i="7"/>
  <c r="N3560" i="7" l="1"/>
  <c r="P3560" i="7"/>
  <c r="O3560" i="7"/>
  <c r="N3561" i="7" l="1"/>
  <c r="O3561" i="7"/>
  <c r="P3561" i="7"/>
  <c r="P3562" i="7" l="1"/>
  <c r="N3562" i="7"/>
  <c r="O3562" i="7"/>
  <c r="O3563" i="7" l="1"/>
  <c r="N3563" i="7"/>
  <c r="P3563" i="7"/>
  <c r="O3564" i="7" l="1"/>
  <c r="N3564" i="7"/>
  <c r="P3564" i="7"/>
  <c r="O3565" i="7" l="1"/>
  <c r="N3565" i="7"/>
  <c r="P3565" i="7"/>
  <c r="P3566" i="7" l="1"/>
  <c r="N3566" i="7"/>
  <c r="O3566" i="7"/>
  <c r="N3567" i="7" l="1"/>
  <c r="O3567" i="7"/>
  <c r="P3567" i="7"/>
  <c r="P3568" i="7" l="1"/>
  <c r="N3568" i="7"/>
  <c r="O3568" i="7"/>
  <c r="N3569" i="7" l="1"/>
  <c r="O3569" i="7"/>
  <c r="P3569" i="7"/>
  <c r="O3570" i="7" l="1"/>
  <c r="N3570" i="7"/>
  <c r="P3570" i="7"/>
  <c r="O3571" i="7" l="1"/>
  <c r="N3571" i="7"/>
  <c r="P3571" i="7"/>
  <c r="N3572" i="7" l="1"/>
  <c r="P3572" i="7"/>
  <c r="O3572" i="7"/>
  <c r="O3573" i="7" l="1"/>
  <c r="N3573" i="7"/>
  <c r="P3573" i="7"/>
  <c r="O3574" i="7" l="1"/>
  <c r="P3574" i="7"/>
  <c r="N3574" i="7"/>
  <c r="P3575" i="7" l="1"/>
  <c r="N3575" i="7"/>
  <c r="O3575" i="7"/>
  <c r="O3576" i="7" l="1"/>
  <c r="N3576" i="7"/>
  <c r="P3576" i="7"/>
  <c r="O3577" i="7" l="1"/>
  <c r="N3577" i="7"/>
  <c r="P3577" i="7"/>
  <c r="N3578" i="7" l="1"/>
  <c r="P3578" i="7"/>
  <c r="O3578" i="7"/>
  <c r="P3579" i="7" l="1"/>
  <c r="N3579" i="7"/>
  <c r="O3579" i="7"/>
  <c r="N3580" i="7" l="1"/>
  <c r="P3580" i="7"/>
  <c r="O3580" i="7"/>
  <c r="O3581" i="7" l="1"/>
  <c r="N3581" i="7"/>
  <c r="P3581" i="7"/>
  <c r="N3582" i="7" l="1"/>
  <c r="O3582" i="7"/>
  <c r="P3582" i="7"/>
  <c r="N3583" i="7" l="1"/>
  <c r="O3583" i="7"/>
  <c r="P3583" i="7"/>
  <c r="P3584" i="7" l="1"/>
  <c r="N3584" i="7"/>
  <c r="O3584" i="7"/>
  <c r="O3585" i="7" l="1"/>
  <c r="N3585" i="7"/>
  <c r="P3585" i="7"/>
  <c r="N3586" i="7" l="1"/>
  <c r="P3586" i="7"/>
  <c r="O3586" i="7"/>
  <c r="O3587" i="7" l="1"/>
  <c r="N3587" i="7"/>
  <c r="P3587" i="7"/>
  <c r="N3588" i="7" l="1"/>
  <c r="O3588" i="7"/>
  <c r="P3588" i="7"/>
  <c r="N3589" i="7" l="1"/>
  <c r="O3589" i="7"/>
  <c r="P3589" i="7"/>
  <c r="N3590" i="7" l="1"/>
  <c r="P3590" i="7"/>
  <c r="O3590" i="7"/>
  <c r="N3591" i="7" l="1"/>
  <c r="O3591" i="7"/>
  <c r="P3591" i="7"/>
  <c r="P3592" i="7" l="1"/>
  <c r="O3592" i="7"/>
  <c r="N3592" i="7"/>
  <c r="O3593" i="7" l="1"/>
  <c r="N3593" i="7"/>
  <c r="P3593" i="7"/>
  <c r="N3594" i="7" l="1"/>
  <c r="O3594" i="7"/>
  <c r="P3594" i="7"/>
  <c r="N3595" i="7" l="1"/>
  <c r="O3595" i="7"/>
  <c r="P3595" i="7"/>
  <c r="P3596" i="7" l="1"/>
  <c r="N3596" i="7"/>
  <c r="O3596" i="7"/>
  <c r="N3597" i="7" l="1"/>
  <c r="O3597" i="7"/>
  <c r="P3597" i="7"/>
  <c r="P3598" i="7" l="1"/>
  <c r="N3598" i="7"/>
  <c r="O3598" i="7"/>
  <c r="O3599" i="7" l="1"/>
  <c r="N3599" i="7"/>
  <c r="P3599" i="7"/>
  <c r="O3600" i="7" l="1"/>
  <c r="P3600" i="7"/>
  <c r="N3600" i="7"/>
  <c r="N3601" i="7" l="1"/>
  <c r="O3601" i="7"/>
  <c r="P3601" i="7"/>
  <c r="P3602" i="7" l="1"/>
  <c r="N3602" i="7"/>
  <c r="O3602" i="7"/>
  <c r="N3603" i="7" l="1"/>
  <c r="O3603" i="7"/>
  <c r="P3603" i="7"/>
  <c r="O3604" i="7" l="1"/>
  <c r="P3604" i="7"/>
  <c r="N3604" i="7"/>
  <c r="P3605" i="7" l="1"/>
  <c r="N3605" i="7"/>
  <c r="O3605" i="7"/>
  <c r="O3606" i="7" l="1"/>
  <c r="N3606" i="7"/>
  <c r="P3606" i="7"/>
  <c r="N3607" i="7" l="1"/>
  <c r="O3607" i="7"/>
  <c r="P3607" i="7"/>
  <c r="N3608" i="7" l="1"/>
  <c r="P3608" i="7"/>
  <c r="O3608" i="7"/>
  <c r="N3609" i="7" l="1"/>
  <c r="O3609" i="7"/>
  <c r="P3609" i="7"/>
  <c r="O3610" i="7" l="1"/>
  <c r="P3610" i="7"/>
  <c r="N3610" i="7"/>
  <c r="O3611" i="7" l="1"/>
  <c r="N3611" i="7"/>
  <c r="P3611" i="7"/>
  <c r="N3612" i="7" l="1"/>
  <c r="O3612" i="7"/>
  <c r="P3612" i="7"/>
  <c r="P3613" i="7" l="1"/>
  <c r="O3613" i="7"/>
  <c r="N3613" i="7"/>
  <c r="N3614" i="7" l="1"/>
  <c r="P3614" i="7"/>
  <c r="O3614" i="7"/>
  <c r="O3615" i="7" l="1"/>
  <c r="N3615" i="7"/>
  <c r="P3615" i="7"/>
  <c r="P3616" i="7" l="1"/>
  <c r="N3616" i="7"/>
  <c r="O3616" i="7"/>
  <c r="P3617" i="7" l="1"/>
  <c r="N3617" i="7"/>
  <c r="O3617" i="7"/>
  <c r="N3618" i="7" l="1"/>
  <c r="O3618" i="7"/>
  <c r="P3618" i="7"/>
  <c r="O3619" i="7" l="1"/>
  <c r="N3619" i="7"/>
  <c r="P3619" i="7"/>
  <c r="N3620" i="7" l="1"/>
  <c r="O3620" i="7"/>
  <c r="P3620" i="7"/>
  <c r="P3621" i="7" l="1"/>
  <c r="O3621" i="7"/>
  <c r="N3621" i="7"/>
  <c r="P3622" i="7" l="1"/>
  <c r="N3622" i="7"/>
  <c r="O3622" i="7"/>
  <c r="O3623" i="7" l="1"/>
  <c r="N3623" i="7"/>
  <c r="P3623" i="7"/>
  <c r="O3624" i="7" l="1"/>
  <c r="N3624" i="7"/>
  <c r="P3624" i="7"/>
  <c r="N3625" i="7" l="1"/>
  <c r="P3625" i="7"/>
  <c r="O3625" i="7"/>
  <c r="P3626" i="7" l="1"/>
  <c r="N3626" i="7"/>
  <c r="O3626" i="7"/>
  <c r="N3627" i="7" l="1"/>
  <c r="O3627" i="7"/>
  <c r="P3627" i="7"/>
  <c r="N3628" i="7" l="1"/>
  <c r="P3628" i="7"/>
  <c r="O3628" i="7"/>
  <c r="P3629" i="7" l="1"/>
  <c r="O3629" i="7"/>
  <c r="N3629" i="7"/>
  <c r="N3630" i="7" l="1"/>
  <c r="O3630" i="7"/>
  <c r="P3630" i="7"/>
  <c r="N3631" i="7" l="1"/>
  <c r="O3631" i="7"/>
  <c r="P3631" i="7"/>
  <c r="N3632" i="7" l="1"/>
  <c r="O3632" i="7"/>
  <c r="P3632" i="7"/>
  <c r="N3633" i="7" l="1"/>
  <c r="O3633" i="7"/>
  <c r="P3633" i="7"/>
  <c r="N3634" i="7" l="1"/>
  <c r="O3634" i="7"/>
  <c r="P3634" i="7"/>
  <c r="N3635" i="7" l="1"/>
  <c r="O3635" i="7"/>
  <c r="P3635" i="7"/>
  <c r="N3636" i="7" l="1"/>
  <c r="P3636" i="7"/>
  <c r="O3636" i="7"/>
  <c r="O3637" i="7" l="1"/>
  <c r="P3637" i="7"/>
  <c r="N3637" i="7"/>
  <c r="O3638" i="7" l="1"/>
  <c r="P3638" i="7"/>
  <c r="N3638" i="7"/>
  <c r="P3639" i="7" l="1"/>
  <c r="N3639" i="7"/>
  <c r="O3639" i="7"/>
  <c r="N3640" i="7" l="1"/>
  <c r="P3640" i="7"/>
  <c r="O3640" i="7"/>
  <c r="O3641" i="7" l="1"/>
  <c r="N3641" i="7"/>
  <c r="P3641" i="7"/>
  <c r="O3642" i="7" l="1"/>
  <c r="N3642" i="7"/>
  <c r="P3642" i="7"/>
  <c r="O3643" i="7" l="1"/>
  <c r="N3643" i="7"/>
  <c r="P3643" i="7"/>
  <c r="N3644" i="7" l="1"/>
  <c r="O3644" i="7"/>
  <c r="P3644" i="7"/>
  <c r="P3645" i="7" l="1"/>
  <c r="N3645" i="7"/>
  <c r="O3645" i="7"/>
  <c r="N3646" i="7" l="1"/>
  <c r="P3646" i="7"/>
  <c r="O3646" i="7"/>
  <c r="P3647" i="7" l="1"/>
  <c r="N3647" i="7"/>
  <c r="O3647" i="7"/>
  <c r="O3648" i="7" l="1"/>
  <c r="N3648" i="7"/>
  <c r="P3648" i="7"/>
  <c r="N3649" i="7" l="1"/>
  <c r="O3649" i="7"/>
  <c r="P3649" i="7"/>
  <c r="P3650" i="7" l="1"/>
  <c r="N3650" i="7"/>
  <c r="O3650" i="7"/>
  <c r="P3651" i="7" l="1"/>
  <c r="N3651" i="7"/>
  <c r="O3651" i="7"/>
  <c r="P3652" i="7" l="1"/>
  <c r="N3652" i="7"/>
  <c r="O3652" i="7"/>
  <c r="N3653" i="7" l="1"/>
  <c r="P3653" i="7"/>
  <c r="O3653" i="7"/>
  <c r="P3654" i="7" l="1"/>
  <c r="O3654" i="7"/>
  <c r="N3654" i="7"/>
  <c r="O3655" i="7" l="1"/>
  <c r="N3655" i="7"/>
  <c r="P3655" i="7"/>
  <c r="P3656" i="7" l="1"/>
  <c r="N3656" i="7"/>
  <c r="O3656" i="7"/>
  <c r="P3657" i="7" l="1"/>
  <c r="N3657" i="7"/>
  <c r="O3657" i="7"/>
  <c r="O3658" i="7" l="1"/>
  <c r="P3658" i="7"/>
  <c r="N3658" i="7"/>
  <c r="P3659" i="7" l="1"/>
  <c r="N3659" i="7"/>
  <c r="O3659" i="7"/>
  <c r="N3660" i="7" l="1"/>
  <c r="P3660" i="7"/>
  <c r="O3660" i="7"/>
  <c r="O3661" i="7" l="1"/>
  <c r="N3661" i="7"/>
  <c r="P3661" i="7"/>
  <c r="P3662" i="7" l="1"/>
  <c r="O3662" i="7"/>
  <c r="N3662" i="7"/>
  <c r="P3663" i="7" l="1"/>
  <c r="N3663" i="7"/>
  <c r="O3663" i="7"/>
  <c r="P3664" i="7" l="1"/>
  <c r="N3664" i="7"/>
  <c r="O3664" i="7"/>
  <c r="O3665" i="7" l="1"/>
  <c r="N3665" i="7"/>
  <c r="P3665" i="7"/>
  <c r="P3666" i="7" l="1"/>
  <c r="N3666" i="7"/>
  <c r="O3666" i="7"/>
  <c r="N3667" i="7" l="1"/>
  <c r="O3667" i="7"/>
  <c r="P3667" i="7"/>
  <c r="N3668" i="7" l="1"/>
  <c r="P3668" i="7"/>
  <c r="O3668" i="7"/>
  <c r="P3669" i="7" l="1"/>
  <c r="N3669" i="7"/>
  <c r="O3669" i="7"/>
  <c r="O3670" i="7" l="1"/>
  <c r="N3670" i="7"/>
  <c r="P3670" i="7"/>
  <c r="P3671" i="7" l="1"/>
  <c r="O3671" i="7"/>
  <c r="N3671" i="7"/>
  <c r="O3672" i="7" l="1"/>
  <c r="N3672" i="7"/>
  <c r="P3672" i="7"/>
  <c r="N3673" i="7" l="1"/>
  <c r="O3673" i="7"/>
  <c r="P3673" i="7"/>
  <c r="P3674" i="7" l="1"/>
  <c r="N3674" i="7"/>
  <c r="O3674" i="7"/>
  <c r="N3675" i="7" l="1"/>
  <c r="P3675" i="7"/>
  <c r="O3675" i="7"/>
  <c r="O3676" i="7" l="1"/>
  <c r="P3676" i="7"/>
  <c r="N3676" i="7"/>
  <c r="P3677" i="7" l="1"/>
  <c r="O3677" i="7"/>
  <c r="N3677" i="7"/>
  <c r="N3678" i="7" l="1"/>
  <c r="O3678" i="7"/>
  <c r="P3678" i="7"/>
  <c r="O3679" i="7" l="1"/>
  <c r="P3679" i="7"/>
  <c r="N3679" i="7"/>
  <c r="N3680" i="7" l="1"/>
  <c r="P3680" i="7"/>
  <c r="O3680" i="7"/>
  <c r="P3681" i="7" l="1"/>
  <c r="N3681" i="7"/>
  <c r="O3681" i="7"/>
  <c r="N3682" i="7" l="1"/>
  <c r="P3682" i="7"/>
  <c r="O3682" i="7"/>
  <c r="P3683" i="7" l="1"/>
  <c r="N3683" i="7"/>
  <c r="O3683" i="7"/>
  <c r="N3684" i="7" l="1"/>
  <c r="O3684" i="7"/>
  <c r="P3684" i="7"/>
  <c r="N3685" i="7" l="1"/>
  <c r="P3685" i="7"/>
  <c r="O3685" i="7"/>
  <c r="O3686" i="7" l="1"/>
  <c r="P3686" i="7"/>
  <c r="N3686" i="7"/>
  <c r="N3687" i="7" l="1"/>
  <c r="P3687" i="7"/>
  <c r="O3687" i="7"/>
  <c r="P3688" i="7" l="1"/>
  <c r="N3688" i="7"/>
  <c r="O3688" i="7"/>
  <c r="O3689" i="7" l="1"/>
  <c r="N3689" i="7"/>
  <c r="P3689" i="7"/>
  <c r="N3690" i="7" l="1"/>
  <c r="O3690" i="7"/>
  <c r="P3690" i="7"/>
  <c r="P3691" i="7" l="1"/>
  <c r="N3691" i="7"/>
  <c r="O3691" i="7"/>
  <c r="N3692" i="7" l="1"/>
  <c r="P3692" i="7"/>
  <c r="O3692" i="7"/>
  <c r="O3693" i="7" l="1"/>
  <c r="N3693" i="7"/>
  <c r="P3693" i="7"/>
  <c r="P3694" i="7" l="1"/>
  <c r="N3694" i="7"/>
  <c r="O3694" i="7"/>
  <c r="O3695" i="7" l="1"/>
  <c r="N3695" i="7"/>
  <c r="P3695" i="7"/>
  <c r="O3696" i="7" l="1"/>
  <c r="N3696" i="7"/>
  <c r="P3696" i="7"/>
  <c r="N3697" i="7" l="1"/>
  <c r="O3697" i="7"/>
  <c r="P3697" i="7"/>
  <c r="N3698" i="7" l="1"/>
  <c r="P3698" i="7"/>
  <c r="O3698" i="7"/>
  <c r="N3699" i="7" l="1"/>
  <c r="O3699" i="7"/>
  <c r="P3699" i="7"/>
  <c r="P3700" i="7" l="1"/>
  <c r="N3700" i="7"/>
  <c r="O3700" i="7"/>
  <c r="N3701" i="7" l="1"/>
  <c r="O3701" i="7"/>
  <c r="P3701" i="7"/>
  <c r="O3702" i="7" l="1"/>
  <c r="N3702" i="7"/>
  <c r="P3702" i="7"/>
  <c r="O3703" i="7" l="1"/>
  <c r="P3703" i="7"/>
  <c r="N3703" i="7"/>
  <c r="O3704" i="7" l="1"/>
  <c r="P3704" i="7"/>
  <c r="N3704" i="7"/>
  <c r="N3705" i="7" l="1"/>
  <c r="P3705" i="7"/>
  <c r="O3705" i="7"/>
  <c r="P3706" i="7" l="1"/>
  <c r="N3706" i="7"/>
  <c r="O3706" i="7"/>
  <c r="O3707" i="7" l="1"/>
  <c r="N3707" i="7"/>
  <c r="P3707" i="7"/>
  <c r="P3708" i="7" l="1"/>
  <c r="N3708" i="7"/>
  <c r="O3708" i="7"/>
  <c r="N3709" i="7" l="1"/>
  <c r="O3709" i="7"/>
  <c r="P3709" i="7"/>
  <c r="N3710" i="7" l="1"/>
  <c r="P3710" i="7"/>
  <c r="O3710" i="7"/>
  <c r="N3711" i="7" l="1"/>
  <c r="O3711" i="7"/>
  <c r="P3711" i="7"/>
  <c r="N3712" i="7" l="1"/>
  <c r="P3712" i="7"/>
  <c r="O3712" i="7"/>
  <c r="O3713" i="7" l="1"/>
  <c r="N3713" i="7"/>
  <c r="P3713" i="7"/>
  <c r="P3714" i="7" l="1"/>
  <c r="N3714" i="7"/>
  <c r="O3714" i="7"/>
  <c r="O3715" i="7" l="1"/>
  <c r="P3715" i="7"/>
  <c r="N3715" i="7"/>
  <c r="P3716" i="7" l="1"/>
  <c r="N3716" i="7"/>
  <c r="O3716" i="7"/>
  <c r="N3717" i="7" l="1"/>
  <c r="O3717" i="7"/>
  <c r="P3717" i="7"/>
  <c r="P3718" i="7" l="1"/>
  <c r="N3718" i="7"/>
  <c r="O3718" i="7"/>
  <c r="O3719" i="7" l="1"/>
  <c r="P3719" i="7"/>
  <c r="N3719" i="7"/>
  <c r="P3720" i="7" l="1"/>
  <c r="O3720" i="7"/>
  <c r="N3720" i="7"/>
  <c r="O3721" i="7" l="1"/>
  <c r="P3721" i="7"/>
  <c r="N3721" i="7"/>
  <c r="N3722" i="7" l="1"/>
  <c r="P3722" i="7"/>
  <c r="O3722" i="7"/>
  <c r="P3723" i="7" l="1"/>
  <c r="N3723" i="7"/>
  <c r="O3723" i="7"/>
  <c r="O3724" i="7" l="1"/>
  <c r="P3724" i="7"/>
  <c r="N3724" i="7"/>
  <c r="P3725" i="7" l="1"/>
  <c r="N3725" i="7"/>
  <c r="O3725" i="7"/>
  <c r="P3726" i="7" l="1"/>
  <c r="N3726" i="7"/>
  <c r="O3726" i="7"/>
  <c r="P3727" i="7" l="1"/>
  <c r="O3727" i="7"/>
  <c r="N3727" i="7"/>
  <c r="O3728" i="7" l="1"/>
  <c r="P3728" i="7"/>
  <c r="N3728" i="7"/>
  <c r="O3729" i="7" l="1"/>
  <c r="N3729" i="7"/>
  <c r="P3729" i="7"/>
  <c r="P3730" i="7" l="1"/>
  <c r="O3730" i="7"/>
  <c r="N3730" i="7"/>
  <c r="P3731" i="7" l="1"/>
  <c r="O3731" i="7"/>
  <c r="N3731" i="7"/>
  <c r="N3732" i="7" l="1"/>
  <c r="O3732" i="7"/>
  <c r="P3732" i="7"/>
  <c r="P3733" i="7" l="1"/>
  <c r="O3733" i="7"/>
  <c r="N3733" i="7"/>
  <c r="N3734" i="7" l="1"/>
  <c r="P3734" i="7"/>
  <c r="O3734" i="7"/>
  <c r="N3735" i="7" l="1"/>
  <c r="O3735" i="7"/>
  <c r="P3735" i="7"/>
  <c r="P3736" i="7" l="1"/>
  <c r="O3736" i="7"/>
  <c r="N3736" i="7"/>
  <c r="O3737" i="7" l="1"/>
  <c r="N3737" i="7"/>
  <c r="P3737" i="7"/>
  <c r="N3738" i="7" l="1"/>
  <c r="P3738" i="7"/>
  <c r="O3738" i="7"/>
  <c r="O3739" i="7" l="1"/>
  <c r="P3739" i="7"/>
  <c r="N3739" i="7"/>
  <c r="N3740" i="7" l="1"/>
  <c r="O3740" i="7"/>
  <c r="P3740" i="7"/>
  <c r="O3741" i="7" l="1"/>
  <c r="P3741" i="7"/>
  <c r="N3741" i="7"/>
  <c r="P3742" i="7" l="1"/>
  <c r="N3742" i="7"/>
  <c r="O3742" i="7"/>
  <c r="N3743" i="7" l="1"/>
  <c r="O3743" i="7"/>
  <c r="P3743" i="7"/>
  <c r="P3744" i="7" l="1"/>
  <c r="N3744" i="7"/>
  <c r="O3744" i="7"/>
  <c r="N3745" i="7" l="1"/>
  <c r="O3745" i="7"/>
  <c r="P3745" i="7"/>
  <c r="N3746" i="7" l="1"/>
  <c r="P3746" i="7"/>
  <c r="O3746" i="7"/>
  <c r="N3747" i="7" l="1"/>
  <c r="P3747" i="7"/>
  <c r="O3747" i="7"/>
  <c r="O3748" i="7" l="1"/>
  <c r="P3748" i="7"/>
  <c r="N3748" i="7"/>
  <c r="P3749" i="7" l="1"/>
  <c r="O3749" i="7"/>
  <c r="N3749" i="7"/>
  <c r="P3750" i="7" l="1"/>
  <c r="O3750" i="7"/>
  <c r="N3750" i="7"/>
  <c r="O3751" i="7" l="1"/>
  <c r="N3751" i="7"/>
  <c r="P3751" i="7"/>
  <c r="N3752" i="7" l="1"/>
  <c r="P3752" i="7"/>
  <c r="O3752" i="7"/>
  <c r="N3753" i="7" l="1"/>
  <c r="O3753" i="7"/>
  <c r="P3753" i="7"/>
  <c r="N3754" i="7" l="1"/>
  <c r="P3754" i="7"/>
  <c r="O3754" i="7"/>
  <c r="N3755" i="7" l="1"/>
  <c r="O3755" i="7"/>
  <c r="P3755" i="7"/>
  <c r="O3756" i="7" l="1"/>
  <c r="N3756" i="7"/>
  <c r="P3756" i="7"/>
  <c r="O3757" i="7" l="1"/>
  <c r="P3757" i="7"/>
  <c r="N3757" i="7"/>
  <c r="P3758" i="7" l="1"/>
  <c r="O3758" i="7"/>
  <c r="N3758" i="7"/>
  <c r="N3759" i="7" l="1"/>
  <c r="O3759" i="7"/>
  <c r="P3759" i="7"/>
  <c r="P3760" i="7" l="1"/>
  <c r="N3760" i="7"/>
  <c r="O3760" i="7"/>
  <c r="P3761" i="7" l="1"/>
  <c r="N3761" i="7"/>
  <c r="O3761" i="7"/>
  <c r="N3762" i="7" l="1"/>
  <c r="P3762" i="7"/>
  <c r="O3762" i="7"/>
  <c r="N3763" i="7" l="1"/>
  <c r="P3763" i="7"/>
  <c r="O3763" i="7"/>
  <c r="P3764" i="7" l="1"/>
  <c r="N3764" i="7"/>
  <c r="O3764" i="7"/>
  <c r="N3765" i="7" l="1"/>
  <c r="O3765" i="7"/>
  <c r="P3765" i="7"/>
  <c r="N3766" i="7" l="1"/>
  <c r="O3766" i="7"/>
  <c r="P3766" i="7"/>
  <c r="P3767" i="7" l="1"/>
  <c r="N3767" i="7"/>
  <c r="O3767" i="7"/>
  <c r="N3768" i="7" l="1"/>
  <c r="P3768" i="7"/>
  <c r="O3768" i="7"/>
  <c r="P3769" i="7" l="1"/>
  <c r="N3769" i="7"/>
  <c r="O3769" i="7"/>
  <c r="P3770" i="7" l="1"/>
  <c r="N3770" i="7"/>
  <c r="O3770" i="7"/>
  <c r="N3771" i="7" l="1"/>
  <c r="O3771" i="7"/>
  <c r="P3771" i="7"/>
  <c r="O3772" i="7" l="1"/>
  <c r="N3772" i="7"/>
  <c r="P3772" i="7"/>
  <c r="O3773" i="7" l="1"/>
  <c r="P3773" i="7"/>
  <c r="N3773" i="7"/>
  <c r="O3774" i="7" l="1"/>
  <c r="N3774" i="7"/>
  <c r="P3774" i="7"/>
  <c r="O3775" i="7" l="1"/>
  <c r="P3775" i="7"/>
  <c r="N3775" i="7"/>
  <c r="N3776" i="7" l="1"/>
  <c r="O3776" i="7"/>
  <c r="P3776" i="7"/>
  <c r="O3777" i="7" l="1"/>
  <c r="N3777" i="7"/>
  <c r="P3777" i="7"/>
  <c r="P3778" i="7" l="1"/>
  <c r="N3778" i="7"/>
  <c r="O3778" i="7"/>
  <c r="O3779" i="7" l="1"/>
  <c r="N3779" i="7"/>
  <c r="P3779" i="7"/>
  <c r="O3780" i="7" l="1"/>
  <c r="N3780" i="7"/>
  <c r="P3780" i="7"/>
  <c r="N3781" i="7" l="1"/>
  <c r="O3781" i="7"/>
  <c r="P3781" i="7"/>
  <c r="N3782" i="7" l="1"/>
  <c r="P3782" i="7"/>
  <c r="O3782" i="7"/>
  <c r="O3783" i="7" l="1"/>
  <c r="N3783" i="7"/>
  <c r="P3783" i="7"/>
  <c r="N3784" i="7" l="1"/>
  <c r="P3784" i="7"/>
  <c r="O3784" i="7"/>
  <c r="O3785" i="7" l="1"/>
  <c r="N3785" i="7"/>
  <c r="P3785" i="7"/>
  <c r="O3786" i="7" l="1"/>
  <c r="N3786" i="7"/>
  <c r="P3786" i="7"/>
  <c r="O3787" i="7" l="1"/>
  <c r="N3787" i="7"/>
  <c r="P3787" i="7"/>
  <c r="P3788" i="7" l="1"/>
  <c r="N3788" i="7"/>
  <c r="O3788" i="7"/>
  <c r="N3789" i="7" l="1"/>
  <c r="O3789" i="7"/>
  <c r="P3789" i="7"/>
  <c r="P3790" i="7" l="1"/>
  <c r="N3790" i="7"/>
  <c r="O3790" i="7"/>
  <c r="N3791" i="7" l="1"/>
  <c r="O3791" i="7"/>
  <c r="P3791" i="7"/>
  <c r="P3792" i="7" l="1"/>
  <c r="O3792" i="7"/>
  <c r="N3792" i="7"/>
  <c r="N3793" i="7" l="1"/>
  <c r="O3793" i="7"/>
  <c r="P3793" i="7"/>
  <c r="N3794" i="7" l="1"/>
  <c r="O3794" i="7"/>
  <c r="P3794" i="7"/>
  <c r="O3795" i="7" l="1"/>
  <c r="N3795" i="7"/>
  <c r="P3795" i="7"/>
  <c r="O3796" i="7" l="1"/>
  <c r="N3796" i="7"/>
  <c r="P3796" i="7"/>
  <c r="O3797" i="7" l="1"/>
  <c r="N3797" i="7"/>
  <c r="P3797" i="7"/>
  <c r="O3798" i="7" l="1"/>
  <c r="N3798" i="7"/>
  <c r="P3798" i="7"/>
  <c r="O3799" i="7" l="1"/>
  <c r="N3799" i="7"/>
  <c r="P3799" i="7"/>
  <c r="N3800" i="7" l="1"/>
  <c r="O3800" i="7"/>
  <c r="P3800" i="7"/>
  <c r="O3801" i="7" l="1"/>
  <c r="N3801" i="7"/>
  <c r="P3801" i="7"/>
  <c r="N3802" i="7" l="1"/>
  <c r="P3802" i="7"/>
  <c r="O3802" i="7"/>
  <c r="O3803" i="7" l="1"/>
  <c r="N3803" i="7"/>
  <c r="P3803" i="7"/>
  <c r="O3804" i="7" l="1"/>
  <c r="N3804" i="7"/>
  <c r="P3804" i="7"/>
  <c r="O3805" i="7" l="1"/>
  <c r="P3805" i="7"/>
  <c r="N3805" i="7"/>
  <c r="P3806" i="7" l="1"/>
  <c r="N3806" i="7"/>
  <c r="O3806" i="7"/>
  <c r="N3807" i="7" l="1"/>
  <c r="O3807" i="7"/>
  <c r="P3807" i="7"/>
  <c r="P3808" i="7" l="1"/>
  <c r="N3808" i="7"/>
  <c r="O3808" i="7"/>
  <c r="N3809" i="7" l="1"/>
  <c r="O3809" i="7"/>
  <c r="P3809" i="7"/>
  <c r="N3810" i="7" l="1"/>
  <c r="O3810" i="7"/>
  <c r="P3810" i="7"/>
  <c r="P3811" i="7" l="1"/>
  <c r="N3811" i="7"/>
  <c r="O3811" i="7"/>
  <c r="O3812" i="7" l="1"/>
  <c r="P3812" i="7"/>
  <c r="N3812" i="7"/>
  <c r="N3813" i="7" l="1"/>
  <c r="O3813" i="7"/>
  <c r="P3813" i="7"/>
  <c r="O3814" i="7" l="1"/>
  <c r="P3814" i="7"/>
  <c r="N3814" i="7"/>
  <c r="N3815" i="7" l="1"/>
  <c r="O3815" i="7"/>
  <c r="P3815" i="7"/>
  <c r="N3816" i="7" l="1"/>
  <c r="O3816" i="7"/>
  <c r="P3816" i="7"/>
  <c r="O3817" i="7" l="1"/>
  <c r="N3817" i="7"/>
  <c r="P3817" i="7"/>
  <c r="N3818" i="7" l="1"/>
  <c r="P3818" i="7"/>
  <c r="O3818" i="7"/>
  <c r="O3819" i="7" l="1"/>
  <c r="N3819" i="7"/>
  <c r="P3819" i="7"/>
  <c r="N3820" i="7" l="1"/>
  <c r="P3820" i="7"/>
  <c r="O3820" i="7"/>
  <c r="O3821" i="7" l="1"/>
  <c r="P3821" i="7"/>
  <c r="N3821" i="7"/>
  <c r="N3822" i="7" l="1"/>
  <c r="O3822" i="7"/>
  <c r="P3822" i="7"/>
  <c r="N3823" i="7" l="1"/>
  <c r="O3823" i="7"/>
  <c r="P3823" i="7"/>
  <c r="P3824" i="7" l="1"/>
  <c r="N3824" i="7"/>
  <c r="O3824" i="7"/>
  <c r="N3825" i="7" l="1"/>
  <c r="O3825" i="7"/>
  <c r="P3825" i="7"/>
  <c r="N3826" i="7" l="1"/>
  <c r="P3826" i="7"/>
  <c r="O3826" i="7"/>
  <c r="N3827" i="7" l="1"/>
  <c r="P3827" i="7"/>
  <c r="O3827" i="7"/>
  <c r="N3828" i="7" l="1"/>
  <c r="O3828" i="7"/>
  <c r="P3828" i="7"/>
  <c r="P3829" i="7" l="1"/>
  <c r="O3829" i="7"/>
  <c r="N3829" i="7"/>
  <c r="O3830" i="7" l="1"/>
  <c r="N3830" i="7"/>
  <c r="P3830" i="7"/>
  <c r="N3831" i="7" l="1"/>
  <c r="O3831" i="7"/>
  <c r="P3831" i="7"/>
  <c r="P3832" i="7" l="1"/>
  <c r="N3832" i="7"/>
  <c r="O3832" i="7"/>
  <c r="O3833" i="7" l="1"/>
  <c r="N3833" i="7"/>
  <c r="P3833" i="7"/>
  <c r="P3834" i="7" l="1"/>
  <c r="N3834" i="7"/>
  <c r="O3834" i="7"/>
  <c r="N3835" i="7" l="1"/>
  <c r="O3835" i="7"/>
  <c r="P3835" i="7"/>
  <c r="P3836" i="7" l="1"/>
  <c r="N3836" i="7"/>
  <c r="O3836" i="7"/>
  <c r="N3837" i="7" l="1"/>
  <c r="P3837" i="7"/>
  <c r="O3837" i="7"/>
  <c r="P3838" i="7" l="1"/>
  <c r="N3838" i="7"/>
  <c r="O3838" i="7"/>
  <c r="N3839" i="7" l="1"/>
  <c r="O3839" i="7"/>
  <c r="P3839" i="7"/>
  <c r="O3840" i="7" l="1"/>
  <c r="N3840" i="7"/>
  <c r="P3840" i="7"/>
  <c r="P3841" i="7" l="1"/>
  <c r="O3841" i="7"/>
  <c r="N3841" i="7"/>
  <c r="O3842" i="7" l="1"/>
  <c r="N3842" i="7"/>
  <c r="P3842" i="7"/>
  <c r="O3843" i="7" l="1"/>
  <c r="N3843" i="7"/>
  <c r="P3843" i="7"/>
  <c r="O3844" i="7" l="1"/>
  <c r="N3844" i="7"/>
  <c r="P3844" i="7"/>
  <c r="O3845" i="7" l="1"/>
  <c r="N3845" i="7"/>
  <c r="P3845" i="7"/>
  <c r="O3846" i="7" l="1"/>
  <c r="N3846" i="7"/>
  <c r="P3846" i="7"/>
  <c r="O3847" i="7" l="1"/>
  <c r="N3847" i="7"/>
  <c r="P3847" i="7"/>
  <c r="N3848" i="7" l="1"/>
  <c r="P3848" i="7"/>
  <c r="O3848" i="7"/>
  <c r="N3849" i="7" l="1"/>
  <c r="O3849" i="7"/>
  <c r="P3849" i="7"/>
  <c r="P3850" i="7" l="1"/>
  <c r="N3850" i="7"/>
  <c r="O3850" i="7"/>
  <c r="N3851" i="7" l="1"/>
  <c r="P3851" i="7"/>
  <c r="O3851" i="7"/>
  <c r="O3852" i="7" l="1"/>
  <c r="N3852" i="7"/>
  <c r="P3852" i="7"/>
  <c r="N3853" i="7" l="1"/>
  <c r="O3853" i="7"/>
  <c r="P3853" i="7"/>
  <c r="P3854" i="7" l="1"/>
  <c r="N3854" i="7"/>
  <c r="O3854" i="7"/>
  <c r="N3855" i="7" l="1"/>
  <c r="O3855" i="7"/>
  <c r="P3855" i="7"/>
  <c r="P3856" i="7" l="1"/>
  <c r="N3856" i="7"/>
  <c r="O3856" i="7"/>
  <c r="N3857" i="7" l="1"/>
  <c r="O3857" i="7"/>
  <c r="P3857" i="7"/>
  <c r="O3858" i="7" l="1"/>
  <c r="N3858" i="7"/>
  <c r="P3858" i="7"/>
  <c r="N3859" i="7" l="1"/>
  <c r="O3859" i="7"/>
  <c r="P3859" i="7"/>
  <c r="O3860" i="7" l="1"/>
  <c r="N3860" i="7"/>
  <c r="P3860" i="7"/>
  <c r="O3861" i="7" l="1"/>
  <c r="N3861" i="7"/>
  <c r="P3861" i="7"/>
  <c r="O3862" i="7" l="1"/>
  <c r="N3862" i="7"/>
  <c r="P3862" i="7"/>
  <c r="O3863" i="7" l="1"/>
  <c r="N3863" i="7"/>
  <c r="P3863" i="7"/>
  <c r="N3864" i="7" l="1"/>
  <c r="P3864" i="7"/>
  <c r="O3864" i="7"/>
  <c r="O3865" i="7" l="1"/>
  <c r="P3865" i="7"/>
  <c r="N3865" i="7"/>
  <c r="O3866" i="7" l="1"/>
  <c r="N3866" i="7"/>
  <c r="P3866" i="7"/>
  <c r="O3867" i="7" l="1"/>
  <c r="N3867" i="7"/>
  <c r="P3867" i="7"/>
  <c r="P3868" i="7" l="1"/>
  <c r="N3868" i="7"/>
  <c r="O3868" i="7"/>
  <c r="O3869" i="7" l="1"/>
  <c r="P3869" i="7"/>
  <c r="N3869" i="7"/>
  <c r="O3870" i="7" l="1"/>
  <c r="N3870" i="7"/>
  <c r="P3870" i="7"/>
  <c r="O3871" i="7" l="1"/>
  <c r="N3871" i="7"/>
  <c r="P3871" i="7"/>
  <c r="P3872" i="7" l="1"/>
  <c r="N3872" i="7"/>
  <c r="O3872" i="7"/>
  <c r="O3873" i="7" l="1"/>
  <c r="N3873" i="7"/>
  <c r="P3873" i="7"/>
  <c r="O3874" i="7" l="1"/>
  <c r="P3874" i="7"/>
  <c r="N3874" i="7"/>
  <c r="O3875" i="7" l="1"/>
  <c r="N3875" i="7"/>
  <c r="P3875" i="7"/>
  <c r="P3876" i="7" l="1"/>
  <c r="N3876" i="7"/>
  <c r="O3876" i="7"/>
  <c r="O3877" i="7" l="1"/>
  <c r="N3877" i="7"/>
  <c r="P3877" i="7"/>
  <c r="O3878" i="7" l="1"/>
  <c r="N3878" i="7"/>
  <c r="P3878" i="7"/>
  <c r="N3879" i="7" l="1"/>
  <c r="O3879" i="7"/>
  <c r="P3879" i="7"/>
  <c r="P3880" i="7" l="1"/>
  <c r="N3880" i="7"/>
  <c r="O3880" i="7"/>
  <c r="P3881" i="7" l="1"/>
  <c r="N3881" i="7"/>
  <c r="O3881" i="7"/>
  <c r="O3882" i="7" l="1"/>
  <c r="N3882" i="7"/>
  <c r="P3882" i="7"/>
  <c r="N3883" i="7" l="1"/>
  <c r="O3883" i="7"/>
  <c r="P3883" i="7"/>
  <c r="P3884" i="7" l="1"/>
  <c r="O3884" i="7"/>
  <c r="N3884" i="7"/>
  <c r="N3885" i="7" l="1"/>
  <c r="O3885" i="7"/>
  <c r="P3885" i="7"/>
  <c r="P3886" i="7" l="1"/>
  <c r="N3886" i="7"/>
  <c r="O3886" i="7"/>
  <c r="O3887" i="7" l="1"/>
  <c r="N3887" i="7"/>
  <c r="P3887" i="7"/>
  <c r="O3888" i="7" l="1"/>
  <c r="N3888" i="7"/>
  <c r="P3888" i="7"/>
  <c r="P3889" i="7" l="1"/>
  <c r="O3889" i="7"/>
  <c r="N3889" i="7"/>
  <c r="P3890" i="7" l="1"/>
  <c r="N3890" i="7"/>
  <c r="O3890" i="7"/>
  <c r="N3891" i="7" l="1"/>
  <c r="O3891" i="7"/>
  <c r="P3891" i="7"/>
  <c r="P3892" i="7" l="1"/>
  <c r="O3892" i="7"/>
  <c r="N3892" i="7"/>
  <c r="P3893" i="7" l="1"/>
  <c r="N3893" i="7"/>
  <c r="O3893" i="7"/>
  <c r="O3894" i="7" l="1"/>
  <c r="N3894" i="7"/>
  <c r="P3894" i="7"/>
  <c r="O3895" i="7" l="1"/>
  <c r="N3895" i="7"/>
  <c r="P3895" i="7"/>
  <c r="P3896" i="7" l="1"/>
  <c r="N3896" i="7"/>
  <c r="O3896" i="7"/>
  <c r="N3897" i="7" l="1"/>
  <c r="P3897" i="7"/>
  <c r="O3897" i="7"/>
  <c r="P3898" i="7" l="1"/>
  <c r="N3898" i="7"/>
  <c r="O3898" i="7"/>
  <c r="N3899" i="7" l="1"/>
  <c r="O3899" i="7"/>
  <c r="P3899" i="7"/>
  <c r="O3900" i="7" l="1"/>
  <c r="P3900" i="7"/>
  <c r="N3900" i="7"/>
  <c r="O3901" i="7" l="1"/>
  <c r="N3901" i="7"/>
  <c r="P3901" i="7"/>
  <c r="N3902" i="7" l="1"/>
  <c r="P3902" i="7"/>
  <c r="O3902" i="7"/>
  <c r="P3903" i="7" l="1"/>
  <c r="N3903" i="7"/>
  <c r="O3903" i="7"/>
  <c r="O3904" i="7" l="1"/>
  <c r="N3904" i="7"/>
  <c r="P3904" i="7"/>
  <c r="P3905" i="7" l="1"/>
  <c r="N3905" i="7"/>
  <c r="O3905" i="7"/>
  <c r="N3906" i="7" l="1"/>
  <c r="P3906" i="7"/>
  <c r="O3906" i="7"/>
  <c r="O3907" i="7" l="1"/>
  <c r="N3907" i="7"/>
  <c r="P3907" i="7"/>
  <c r="P3908" i="7" l="1"/>
  <c r="N3908" i="7"/>
  <c r="O3908" i="7"/>
  <c r="P3909" i="7" l="1"/>
  <c r="N3909" i="7"/>
  <c r="O3909" i="7"/>
  <c r="O3910" i="7" l="1"/>
  <c r="P3910" i="7"/>
  <c r="N3910" i="7"/>
  <c r="O3911" i="7" l="1"/>
  <c r="N3911" i="7"/>
  <c r="P3911" i="7"/>
  <c r="O3912" i="7" l="1"/>
  <c r="N3912" i="7"/>
  <c r="P3912" i="7"/>
  <c r="O3913" i="7" l="1"/>
  <c r="N3913" i="7"/>
  <c r="P3913" i="7"/>
  <c r="P3914" i="7" l="1"/>
  <c r="N3914" i="7"/>
  <c r="O3914" i="7"/>
  <c r="P3915" i="7" l="1"/>
  <c r="N3915" i="7"/>
  <c r="O3915" i="7"/>
  <c r="O3916" i="7" l="1"/>
  <c r="P3916" i="7"/>
  <c r="N3916" i="7"/>
  <c r="N3917" i="7" l="1"/>
  <c r="O3917" i="7"/>
  <c r="P3917" i="7"/>
  <c r="O3918" i="7" l="1"/>
  <c r="N3918" i="7"/>
  <c r="P3918" i="7"/>
  <c r="N3919" i="7" l="1"/>
  <c r="O3919" i="7"/>
  <c r="P3919" i="7"/>
  <c r="N3920" i="7" l="1"/>
  <c r="O3920" i="7"/>
  <c r="P3920" i="7"/>
  <c r="N3921" i="7" l="1"/>
  <c r="O3921" i="7"/>
  <c r="P3921" i="7"/>
  <c r="O3922" i="7" l="1"/>
  <c r="N3922" i="7"/>
  <c r="P3922" i="7"/>
  <c r="P3923" i="7" l="1"/>
  <c r="O3923" i="7"/>
  <c r="N3923" i="7"/>
  <c r="O3924" i="7" l="1"/>
  <c r="N3924" i="7"/>
  <c r="P3924" i="7"/>
  <c r="N3925" i="7" l="1"/>
  <c r="O3925" i="7"/>
  <c r="P3925" i="7"/>
  <c r="N3926" i="7" l="1"/>
  <c r="P3926" i="7"/>
  <c r="O3926" i="7"/>
  <c r="O3927" i="7" l="1"/>
  <c r="N3927" i="7"/>
  <c r="P3927" i="7"/>
  <c r="O3928" i="7" l="1"/>
  <c r="P3928" i="7"/>
  <c r="N3928" i="7"/>
  <c r="O3929" i="7" l="1"/>
  <c r="N3929" i="7"/>
  <c r="P3929" i="7"/>
  <c r="O3930" i="7" l="1"/>
  <c r="N3930" i="7"/>
  <c r="P3930" i="7"/>
  <c r="N3931" i="7" l="1"/>
  <c r="O3931" i="7"/>
  <c r="P3931" i="7"/>
  <c r="P3932" i="7" l="1"/>
  <c r="N3932" i="7"/>
  <c r="O3932" i="7"/>
  <c r="N3933" i="7" l="1"/>
  <c r="O3933" i="7"/>
  <c r="P3933" i="7"/>
  <c r="P3934" i="7" l="1"/>
  <c r="N3934" i="7"/>
  <c r="O3934" i="7"/>
  <c r="N3935" i="7" l="1"/>
  <c r="O3935" i="7"/>
  <c r="P3935" i="7"/>
  <c r="N3936" i="7" l="1"/>
  <c r="O3936" i="7"/>
  <c r="P3936" i="7"/>
  <c r="P3937" i="7" l="1"/>
  <c r="N3937" i="7"/>
  <c r="O3937" i="7"/>
  <c r="N3938" i="7" l="1"/>
  <c r="O3938" i="7"/>
  <c r="P3938" i="7"/>
  <c r="N3939" i="7" l="1"/>
  <c r="O3939" i="7"/>
  <c r="P3939" i="7"/>
  <c r="P3940" i="7" l="1"/>
  <c r="N3940" i="7"/>
  <c r="O3940" i="7"/>
  <c r="P3941" i="7" l="1"/>
  <c r="N3941" i="7"/>
  <c r="O3941" i="7"/>
  <c r="N3942" i="7" l="1"/>
  <c r="O3942" i="7"/>
  <c r="P3942" i="7"/>
  <c r="N3943" i="7" l="1"/>
  <c r="O3943" i="7"/>
  <c r="P3943" i="7"/>
  <c r="P3944" i="7" l="1"/>
  <c r="N3944" i="7"/>
  <c r="O3944" i="7"/>
  <c r="O3945" i="7" l="1"/>
  <c r="N3945" i="7"/>
  <c r="P3945" i="7"/>
  <c r="P3946" i="7" l="1"/>
  <c r="N3946" i="7"/>
  <c r="O3946" i="7"/>
  <c r="O3947" i="7" l="1"/>
  <c r="N3947" i="7"/>
  <c r="P3947" i="7"/>
  <c r="O3948" i="7" l="1"/>
  <c r="N3948" i="7"/>
  <c r="P3948" i="7"/>
  <c r="O3949" i="7" l="1"/>
  <c r="N3949" i="7"/>
  <c r="P3949" i="7"/>
  <c r="P3950" i="7" l="1"/>
  <c r="N3950" i="7"/>
  <c r="O3950" i="7"/>
  <c r="P3951" i="7" l="1"/>
  <c r="N3951" i="7"/>
  <c r="O3951" i="7"/>
  <c r="N3952" i="7" l="1"/>
  <c r="P3952" i="7"/>
  <c r="O3952" i="7"/>
  <c r="N3953" i="7" l="1"/>
  <c r="O3953" i="7"/>
  <c r="P3953" i="7"/>
  <c r="P3954" i="7" l="1"/>
  <c r="O3954" i="7"/>
  <c r="N3954" i="7"/>
  <c r="P3955" i="7" l="1"/>
  <c r="N3955" i="7"/>
  <c r="O3955" i="7"/>
  <c r="N3956" i="7" l="1"/>
  <c r="P3956" i="7"/>
  <c r="O3956" i="7"/>
  <c r="N3957" i="7" l="1"/>
  <c r="O3957" i="7"/>
  <c r="P3957" i="7"/>
  <c r="P3958" i="7" l="1"/>
  <c r="N3958" i="7"/>
  <c r="O3958" i="7"/>
  <c r="O3959" i="7" l="1"/>
  <c r="N3959" i="7"/>
  <c r="P3959" i="7"/>
  <c r="N3960" i="7" l="1"/>
  <c r="O3960" i="7"/>
  <c r="P3960" i="7"/>
  <c r="O3961" i="7" l="1"/>
  <c r="N3961" i="7"/>
  <c r="P3961" i="7"/>
  <c r="P3962" i="7" l="1"/>
  <c r="O3962" i="7"/>
  <c r="N3962" i="7"/>
  <c r="P3963" i="7" l="1"/>
  <c r="N3963" i="7"/>
  <c r="O3963" i="7"/>
  <c r="O3964" i="7" l="1"/>
  <c r="P3964" i="7"/>
  <c r="N3964" i="7"/>
  <c r="O3965" i="7" l="1"/>
  <c r="N3965" i="7"/>
  <c r="P3965" i="7"/>
  <c r="P3966" i="7" l="1"/>
  <c r="O3966" i="7"/>
  <c r="N3966" i="7"/>
  <c r="P3967" i="7" l="1"/>
  <c r="N3967" i="7"/>
  <c r="O3967" i="7"/>
  <c r="P3968" i="7" l="1"/>
  <c r="N3968" i="7"/>
  <c r="O3968" i="7"/>
  <c r="O3969" i="7" l="1"/>
  <c r="N3969" i="7"/>
  <c r="P3969" i="7"/>
  <c r="N3970" i="7" l="1"/>
  <c r="O3970" i="7"/>
  <c r="P3970" i="7"/>
  <c r="N3971" i="7" l="1"/>
  <c r="O3971" i="7"/>
  <c r="P3971" i="7"/>
  <c r="N3972" i="7" l="1"/>
  <c r="O3972" i="7"/>
  <c r="P3972" i="7"/>
  <c r="O3973" i="7" l="1"/>
  <c r="N3973" i="7"/>
  <c r="P3973" i="7"/>
  <c r="P3974" i="7" l="1"/>
  <c r="O3974" i="7"/>
  <c r="N3974" i="7"/>
  <c r="N3975" i="7" l="1"/>
  <c r="O3975" i="7"/>
  <c r="P3975" i="7"/>
  <c r="P3976" i="7" l="1"/>
  <c r="N3976" i="7"/>
  <c r="O3976" i="7"/>
  <c r="O3977" i="7" l="1"/>
  <c r="N3977" i="7"/>
  <c r="P3977" i="7"/>
  <c r="P3978" i="7" l="1"/>
  <c r="O3978" i="7"/>
  <c r="N3978" i="7"/>
  <c r="N3979" i="7" l="1"/>
  <c r="P3979" i="7"/>
  <c r="O3979" i="7"/>
  <c r="P3980" i="7" l="1"/>
  <c r="N3980" i="7"/>
  <c r="O3980" i="7"/>
  <c r="N3981" i="7" l="1"/>
  <c r="P3981" i="7"/>
  <c r="O3981" i="7"/>
  <c r="O3982" i="7" l="1"/>
  <c r="N3982" i="7"/>
  <c r="P3982" i="7"/>
  <c r="O3983" i="7" l="1"/>
  <c r="N3983" i="7"/>
  <c r="P3983" i="7"/>
  <c r="P3984" i="7" l="1"/>
  <c r="O3984" i="7"/>
  <c r="N3984" i="7"/>
  <c r="N3985" i="7" l="1"/>
  <c r="O3985" i="7"/>
  <c r="P3985" i="7"/>
  <c r="P3986" i="7" l="1"/>
  <c r="O3986" i="7"/>
  <c r="N3986" i="7"/>
  <c r="N3987" i="7" l="1"/>
  <c r="O3987" i="7"/>
  <c r="P3987" i="7"/>
  <c r="N3988" i="7" l="1"/>
  <c r="O3988" i="7"/>
  <c r="P3988" i="7"/>
  <c r="O3989" i="7" l="1"/>
  <c r="N3989" i="7"/>
  <c r="P3989" i="7"/>
  <c r="O3990" i="7" l="1"/>
  <c r="N3990" i="7"/>
  <c r="P3990" i="7"/>
  <c r="O3991" i="7" l="1"/>
  <c r="N3991" i="7"/>
  <c r="P3991" i="7"/>
  <c r="O3992" i="7" l="1"/>
  <c r="N3992" i="7"/>
  <c r="P3992" i="7"/>
  <c r="N3993" i="7" l="1"/>
  <c r="O3993" i="7"/>
  <c r="P3993" i="7"/>
  <c r="P3994" i="7" l="1"/>
  <c r="O3994" i="7"/>
  <c r="N3994" i="7"/>
  <c r="O3995" i="7" l="1"/>
  <c r="N3995" i="7"/>
  <c r="P3995" i="7"/>
  <c r="O3996" i="7" l="1"/>
  <c r="N3996" i="7"/>
  <c r="P3996" i="7"/>
  <c r="N3997" i="7" l="1"/>
  <c r="P3997" i="7"/>
  <c r="O3997" i="7"/>
  <c r="P3998" i="7" l="1"/>
  <c r="N3998" i="7"/>
  <c r="O3998" i="7"/>
  <c r="N3999" i="7" l="1"/>
  <c r="O3999" i="7"/>
  <c r="P3999" i="7"/>
  <c r="P4000" i="7" l="1"/>
  <c r="N4000" i="7"/>
  <c r="O4000" i="7"/>
  <c r="N4001" i="7" l="1"/>
  <c r="O4001" i="7"/>
  <c r="P4001" i="7"/>
  <c r="O4002" i="7" l="1"/>
  <c r="P4002" i="7"/>
  <c r="N4002" i="7"/>
  <c r="P4003" i="7" l="1"/>
  <c r="N4003" i="7"/>
  <c r="O4003" i="7"/>
  <c r="P4004" i="7" l="1"/>
  <c r="N4004" i="7"/>
  <c r="O4004" i="7"/>
  <c r="N4005" i="7" l="1"/>
  <c r="O4005" i="7"/>
  <c r="P4005" i="7"/>
  <c r="P4006" i="7" l="1"/>
  <c r="N4006" i="7"/>
  <c r="O4006" i="7"/>
  <c r="N4007" i="7" l="1"/>
  <c r="O4007" i="7"/>
  <c r="P4007" i="7"/>
  <c r="P4008" i="7" l="1"/>
  <c r="O4008" i="7"/>
  <c r="N4008" i="7"/>
  <c r="N4009" i="7" l="1"/>
  <c r="P4009" i="7"/>
  <c r="O4009" i="7"/>
  <c r="N4010" i="7" l="1"/>
  <c r="P4010" i="7"/>
  <c r="O4010" i="7"/>
  <c r="N4011" i="7" l="1"/>
  <c r="O4011" i="7"/>
  <c r="P4011" i="7"/>
  <c r="P4012" i="7" l="1"/>
  <c r="N4012" i="7"/>
  <c r="O4012" i="7"/>
  <c r="P4013" i="7" l="1"/>
  <c r="N4013" i="7"/>
  <c r="O4013" i="7"/>
  <c r="O4014" i="7" l="1"/>
  <c r="N4014" i="7"/>
  <c r="P4014" i="7"/>
  <c r="O4015" i="7" l="1"/>
  <c r="N4015" i="7"/>
  <c r="P4015" i="7"/>
  <c r="P4016" i="7" l="1"/>
  <c r="O4016" i="7"/>
  <c r="N4016" i="7"/>
  <c r="N4017" i="7" l="1"/>
  <c r="O4017" i="7"/>
  <c r="P4017" i="7"/>
  <c r="N4018" i="7" l="1"/>
  <c r="P4018" i="7"/>
  <c r="O4018" i="7"/>
  <c r="N4019" i="7" l="1"/>
  <c r="O4019" i="7"/>
  <c r="P4019" i="7"/>
  <c r="P4020" i="7" l="1"/>
  <c r="O4020" i="7"/>
  <c r="N4020" i="7"/>
  <c r="N4021" i="7" l="1"/>
  <c r="O4021" i="7"/>
  <c r="P4021" i="7"/>
  <c r="P4022" i="7" l="1"/>
  <c r="N4022" i="7"/>
  <c r="O4022" i="7"/>
  <c r="N4023" i="7" l="1"/>
  <c r="O4023" i="7"/>
  <c r="P4023" i="7"/>
  <c r="P4024" i="7" l="1"/>
  <c r="O4024" i="7"/>
  <c r="N4024" i="7"/>
  <c r="O4025" i="7" l="1"/>
  <c r="N4025" i="7"/>
  <c r="P4025" i="7"/>
  <c r="O4026" i="7" l="1"/>
  <c r="N4026" i="7"/>
  <c r="P4026" i="7"/>
  <c r="O4027" i="7" l="1"/>
  <c r="N4027" i="7"/>
  <c r="P4027" i="7"/>
  <c r="N4028" i="7" l="1"/>
  <c r="P4028" i="7"/>
  <c r="O4028" i="7"/>
  <c r="N4029" i="7" l="1"/>
  <c r="O4029" i="7"/>
  <c r="P4029" i="7"/>
  <c r="P4030" i="7" l="1"/>
  <c r="N4030" i="7"/>
  <c r="O4030" i="7"/>
  <c r="O4031" i="7" l="1"/>
  <c r="N4031" i="7"/>
  <c r="P4031" i="7"/>
  <c r="O4032" i="7" l="1"/>
  <c r="P4032" i="7"/>
  <c r="N4032" i="7"/>
  <c r="N4033" i="7" l="1"/>
  <c r="O4033" i="7"/>
  <c r="P4033" i="7"/>
  <c r="O4034" i="7" l="1"/>
  <c r="P4034" i="7"/>
  <c r="N4034" i="7"/>
  <c r="N4035" i="7" l="1"/>
  <c r="O4035" i="7"/>
  <c r="P4035" i="7"/>
  <c r="N4036" i="7" l="1"/>
  <c r="P4036" i="7"/>
  <c r="O4036" i="7"/>
  <c r="O4037" i="7" l="1"/>
  <c r="N4037" i="7"/>
  <c r="P4037" i="7"/>
  <c r="P4038" i="7" l="1"/>
  <c r="N4038" i="7"/>
  <c r="O4038" i="7"/>
  <c r="P4039" i="7" l="1"/>
  <c r="N4039" i="7"/>
  <c r="O4039" i="7"/>
  <c r="N4040" i="7" l="1"/>
  <c r="O4040" i="7"/>
  <c r="P4040" i="7"/>
  <c r="N4041" i="7" l="1"/>
  <c r="P4041" i="7"/>
  <c r="O4041" i="7"/>
  <c r="N4042" i="7" l="1"/>
  <c r="P4042" i="7"/>
  <c r="O4042" i="7"/>
  <c r="N4043" i="7" l="1"/>
  <c r="O4043" i="7"/>
  <c r="P4043" i="7"/>
  <c r="O4044" i="7" l="1"/>
  <c r="N4044" i="7"/>
  <c r="P4044" i="7"/>
  <c r="P4045" i="7" l="1"/>
  <c r="N4045" i="7"/>
  <c r="O4045" i="7"/>
  <c r="P4046" i="7" l="1"/>
  <c r="O4046" i="7"/>
  <c r="N4046" i="7"/>
  <c r="P4047" i="7" l="1"/>
  <c r="N4047" i="7"/>
  <c r="O4047" i="7"/>
  <c r="P4048" i="7" l="1"/>
  <c r="N4048" i="7"/>
  <c r="O4048" i="7"/>
  <c r="N4049" i="7" l="1"/>
  <c r="O4049" i="7"/>
  <c r="P4049" i="7"/>
  <c r="P4050" i="7" l="1"/>
  <c r="N4050" i="7"/>
  <c r="O4050" i="7"/>
  <c r="N4051" i="7" l="1"/>
  <c r="P4051" i="7"/>
  <c r="O4051" i="7"/>
  <c r="P4052" i="7" l="1"/>
  <c r="O4052" i="7"/>
  <c r="N4052" i="7"/>
  <c r="O4053" i="7" l="1"/>
  <c r="N4053" i="7"/>
  <c r="P4053" i="7"/>
  <c r="N4054" i="7" l="1"/>
  <c r="O4054" i="7"/>
  <c r="P4054" i="7"/>
  <c r="N4055" i="7" l="1"/>
  <c r="O4055" i="7"/>
  <c r="P4055" i="7"/>
  <c r="O4056" i="7" l="1"/>
  <c r="P4056" i="7"/>
  <c r="N4056" i="7"/>
  <c r="O4057" i="7" l="1"/>
  <c r="N4057" i="7"/>
  <c r="P4057" i="7"/>
  <c r="O4058" i="7" l="1"/>
  <c r="N4058" i="7"/>
  <c r="P4058" i="7"/>
  <c r="N4059" i="7" l="1"/>
  <c r="O4059" i="7"/>
  <c r="P4059" i="7"/>
  <c r="N4060" i="7" l="1"/>
  <c r="O4060" i="7"/>
  <c r="P4060" i="7"/>
  <c r="N4061" i="7" l="1"/>
  <c r="O4061" i="7"/>
  <c r="P4061" i="7"/>
  <c r="N4062" i="7" l="1"/>
  <c r="O4062" i="7"/>
  <c r="P4062" i="7"/>
  <c r="N4063" i="7" l="1"/>
  <c r="O4063" i="7"/>
  <c r="P4063" i="7"/>
  <c r="O4064" i="7" l="1"/>
  <c r="P4064" i="7"/>
  <c r="N4064" i="7"/>
  <c r="O4065" i="7" l="1"/>
  <c r="N4065" i="7"/>
  <c r="P4065" i="7"/>
  <c r="N4066" i="7" l="1"/>
  <c r="O4066" i="7"/>
  <c r="P4066" i="7"/>
  <c r="N4067" i="7" l="1"/>
  <c r="O4067" i="7"/>
  <c r="P4067" i="7"/>
  <c r="P4068" i="7" l="1"/>
  <c r="O4068" i="7"/>
  <c r="N4068" i="7"/>
  <c r="N4069" i="7" l="1"/>
  <c r="O4069" i="7"/>
  <c r="P4069" i="7"/>
  <c r="O4070" i="7" l="1"/>
  <c r="N4070" i="7"/>
  <c r="P4070" i="7"/>
  <c r="O4071" i="7" l="1"/>
  <c r="N4071" i="7"/>
  <c r="P4071" i="7"/>
  <c r="P4072" i="7" l="1"/>
  <c r="N4072" i="7"/>
  <c r="O4072" i="7"/>
  <c r="N4073" i="7" l="1"/>
  <c r="O4073" i="7"/>
  <c r="P4073" i="7"/>
  <c r="O4074" i="7" l="1"/>
  <c r="N4074" i="7"/>
  <c r="P4074" i="7"/>
  <c r="N4075" i="7" l="1"/>
  <c r="O4075" i="7"/>
  <c r="P4075" i="7"/>
  <c r="O4076" i="7" l="1"/>
  <c r="P4076" i="7"/>
  <c r="N4076" i="7"/>
  <c r="N4077" i="7" l="1"/>
  <c r="O4077" i="7"/>
  <c r="P4077" i="7"/>
  <c r="P4078" i="7" l="1"/>
  <c r="N4078" i="7"/>
  <c r="O4078" i="7"/>
  <c r="N4079" i="7" l="1"/>
  <c r="O4079" i="7"/>
  <c r="P4079" i="7"/>
  <c r="O4080" i="7" l="1"/>
  <c r="N4080" i="7"/>
  <c r="P4080" i="7"/>
  <c r="N4081" i="7" l="1"/>
  <c r="P4081" i="7"/>
  <c r="O4081" i="7"/>
  <c r="O4082" i="7" l="1"/>
  <c r="N4082" i="7"/>
  <c r="P4082" i="7"/>
  <c r="N4083" i="7" l="1"/>
  <c r="O4083" i="7"/>
  <c r="P4083" i="7"/>
  <c r="N4084" i="7" l="1"/>
  <c r="P4084" i="7"/>
  <c r="O4084" i="7"/>
  <c r="N4085" i="7" l="1"/>
  <c r="O4085" i="7"/>
  <c r="P4085" i="7"/>
  <c r="O4086" i="7" l="1"/>
  <c r="N4086" i="7"/>
  <c r="P4086" i="7"/>
  <c r="P4087" i="7" l="1"/>
  <c r="N4087" i="7"/>
  <c r="O4087" i="7"/>
  <c r="O4088" i="7" l="1"/>
  <c r="N4088" i="7"/>
  <c r="P4088" i="7"/>
  <c r="P4089" i="7" l="1"/>
  <c r="N4089" i="7"/>
  <c r="O4089" i="7"/>
  <c r="P4090" i="7" l="1"/>
  <c r="N4090" i="7"/>
  <c r="O4090" i="7"/>
  <c r="P4091" i="7" l="1"/>
  <c r="N4091" i="7"/>
  <c r="O4091" i="7"/>
  <c r="O4092" i="7" l="1"/>
  <c r="N4092" i="7"/>
  <c r="P4092" i="7"/>
  <c r="O4093" i="7" l="1"/>
  <c r="N4093" i="7"/>
  <c r="P4093" i="7"/>
  <c r="N4094" i="7" l="1"/>
  <c r="P4094" i="7"/>
  <c r="O4094" i="7"/>
  <c r="N4095" i="7" l="1"/>
  <c r="O4095" i="7"/>
  <c r="P4095" i="7"/>
  <c r="P4096" i="7" l="1"/>
  <c r="N4096" i="7"/>
  <c r="O4096" i="7"/>
  <c r="P4097" i="7" l="1"/>
  <c r="N4097" i="7"/>
  <c r="O4097" i="7"/>
  <c r="N4098" i="7" l="1"/>
  <c r="O4098" i="7"/>
  <c r="P4098" i="7"/>
  <c r="P4099" i="7" l="1"/>
  <c r="O4099" i="7"/>
  <c r="N4099" i="7"/>
  <c r="O4100" i="7" l="1"/>
  <c r="N4100" i="7"/>
  <c r="P4100" i="7"/>
  <c r="N4101" i="7" l="1"/>
  <c r="O4101" i="7"/>
  <c r="P4101" i="7"/>
  <c r="O4102" i="7" l="1"/>
  <c r="P4102" i="7"/>
  <c r="N4102" i="7"/>
  <c r="P4103" i="7" l="1"/>
  <c r="N4103" i="7"/>
  <c r="O4103" i="7"/>
  <c r="N4104" i="7" l="1"/>
  <c r="O4104" i="7"/>
  <c r="P4104" i="7"/>
  <c r="O4105" i="7" l="1"/>
  <c r="N4105" i="7"/>
  <c r="P4105" i="7"/>
  <c r="N4106" i="7" l="1"/>
  <c r="O4106" i="7"/>
  <c r="P4106" i="7"/>
  <c r="P4107" i="7" l="1"/>
  <c r="O4107" i="7"/>
  <c r="N4107" i="7"/>
  <c r="P4108" i="7" l="1"/>
  <c r="N4108" i="7"/>
  <c r="O4108" i="7"/>
  <c r="N4109" i="7" l="1"/>
  <c r="O4109" i="7"/>
  <c r="P4109" i="7"/>
  <c r="O4110" i="7" l="1"/>
  <c r="N4110" i="7"/>
  <c r="P4110" i="7"/>
  <c r="P4111" i="7" l="1"/>
  <c r="N4111" i="7"/>
  <c r="O4111" i="7"/>
  <c r="O4112" i="7" l="1"/>
  <c r="N4112" i="7"/>
  <c r="P4112" i="7"/>
  <c r="N4113" i="7" l="1"/>
  <c r="O4113" i="7"/>
  <c r="P4113" i="7"/>
  <c r="P4114" i="7" l="1"/>
  <c r="N4114" i="7"/>
  <c r="O4114" i="7"/>
  <c r="N4115" i="7" l="1"/>
  <c r="O4115" i="7"/>
  <c r="P4115" i="7"/>
  <c r="N4116" i="7" l="1"/>
  <c r="P4116" i="7"/>
  <c r="O4116" i="7"/>
  <c r="N4117" i="7" l="1"/>
  <c r="P4117" i="7"/>
  <c r="O4117" i="7"/>
  <c r="N4118" i="7" l="1"/>
  <c r="O4118" i="7"/>
  <c r="P4118" i="7"/>
  <c r="O4119" i="7" l="1"/>
  <c r="N4119" i="7"/>
  <c r="P4119" i="7"/>
  <c r="P4120" i="7" l="1"/>
  <c r="N4120" i="7"/>
  <c r="O4120" i="7"/>
  <c r="N4121" i="7" l="1"/>
  <c r="O4121" i="7"/>
  <c r="P4121" i="7"/>
  <c r="P4122" i="7" l="1"/>
  <c r="N4122" i="7"/>
  <c r="O4122" i="7"/>
  <c r="O4123" i="7" l="1"/>
  <c r="N4123" i="7"/>
  <c r="P4123" i="7"/>
  <c r="O4124" i="7" l="1"/>
  <c r="N4124" i="7"/>
  <c r="P4124" i="7"/>
  <c r="N4125" i="7" l="1"/>
  <c r="O4125" i="7"/>
  <c r="P4125" i="7"/>
  <c r="N4126" i="7" l="1"/>
  <c r="P4126" i="7"/>
  <c r="O4126" i="7"/>
  <c r="P4127" i="7" l="1"/>
  <c r="N4127" i="7"/>
  <c r="O4127" i="7"/>
  <c r="P4128" i="7" l="1"/>
  <c r="O4128" i="7"/>
  <c r="N4128" i="7"/>
  <c r="O4129" i="7" l="1"/>
  <c r="N4129" i="7"/>
  <c r="P4129" i="7"/>
  <c r="N4130" i="7" l="1"/>
  <c r="P4130" i="7"/>
  <c r="O4130" i="7"/>
  <c r="N4131" i="7" l="1"/>
  <c r="O4131" i="7"/>
  <c r="P4131" i="7"/>
  <c r="N4132" i="7" l="1"/>
  <c r="P4132" i="7"/>
  <c r="O4132" i="7"/>
  <c r="N4133" i="7" l="1"/>
  <c r="O4133" i="7"/>
  <c r="P4133" i="7"/>
  <c r="O4134" i="7" l="1"/>
  <c r="N4134" i="7"/>
  <c r="P4134" i="7"/>
  <c r="N4135" i="7" l="1"/>
  <c r="O4135" i="7"/>
  <c r="P4135" i="7"/>
  <c r="O4136" i="7" l="1"/>
  <c r="N4136" i="7"/>
  <c r="P4136" i="7"/>
  <c r="N4137" i="7" l="1"/>
  <c r="O4137" i="7"/>
  <c r="P4137" i="7"/>
  <c r="O4138" i="7" l="1"/>
  <c r="P4138" i="7"/>
  <c r="N4138" i="7"/>
  <c r="N4139" i="7" l="1"/>
  <c r="O4139" i="7"/>
  <c r="P4139" i="7"/>
  <c r="O4140" i="7" l="1"/>
  <c r="N4140" i="7"/>
  <c r="P4140" i="7"/>
  <c r="O4141" i="7" l="1"/>
  <c r="N4141" i="7"/>
  <c r="P4141" i="7"/>
  <c r="N4142" i="7" l="1"/>
  <c r="O4142" i="7"/>
  <c r="P4142" i="7"/>
  <c r="P4143" i="7" l="1"/>
  <c r="N4143" i="7"/>
  <c r="O4143" i="7"/>
  <c r="N4144" i="7" l="1"/>
  <c r="P4144" i="7"/>
  <c r="O4144" i="7"/>
  <c r="O4145" i="7" l="1"/>
  <c r="P4145" i="7"/>
  <c r="N4145" i="7"/>
  <c r="P4146" i="7" l="1"/>
  <c r="N4146" i="7"/>
  <c r="O4146" i="7"/>
  <c r="P4147" i="7" l="1"/>
  <c r="N4147" i="7"/>
  <c r="O4147" i="7"/>
  <c r="O4148" i="7" l="1"/>
  <c r="N4148" i="7"/>
  <c r="P4148" i="7"/>
  <c r="P4149" i="7" l="1"/>
  <c r="N4149" i="7"/>
  <c r="O4149" i="7"/>
  <c r="P4150" i="7" l="1"/>
  <c r="N4150" i="7"/>
  <c r="O4150" i="7"/>
  <c r="O4151" i="7" l="1"/>
  <c r="N4151" i="7"/>
  <c r="P4151" i="7"/>
  <c r="O4152" i="7" l="1"/>
  <c r="N4152" i="7"/>
  <c r="P4152" i="7"/>
  <c r="O4153" i="7" l="1"/>
  <c r="N4153" i="7"/>
  <c r="P4153" i="7"/>
  <c r="O4154" i="7" l="1"/>
  <c r="N4154" i="7"/>
  <c r="P4154" i="7"/>
  <c r="N4155" i="7" l="1"/>
  <c r="O4155" i="7"/>
  <c r="P4155" i="7"/>
  <c r="P4156" i="7" l="1"/>
  <c r="N4156" i="7"/>
  <c r="O4156" i="7"/>
  <c r="N4157" i="7" l="1"/>
  <c r="O4157" i="7"/>
  <c r="P4157" i="7"/>
  <c r="O4158" i="7" l="1"/>
  <c r="N4158" i="7"/>
  <c r="P4158" i="7"/>
  <c r="P4159" i="7" l="1"/>
  <c r="N4159" i="7"/>
  <c r="O4159" i="7"/>
  <c r="P4160" i="7" l="1"/>
  <c r="O4160" i="7"/>
  <c r="N4160" i="7"/>
  <c r="N4161" i="7" l="1"/>
  <c r="O4161" i="7"/>
  <c r="P4161" i="7"/>
  <c r="N4162" i="7" l="1"/>
  <c r="O4162" i="7"/>
  <c r="P4162" i="7"/>
  <c r="O4163" i="7" l="1"/>
  <c r="N4163" i="7"/>
  <c r="P4163" i="7"/>
  <c r="O4164" i="7" l="1"/>
  <c r="N4164" i="7"/>
  <c r="P4164" i="7"/>
  <c r="O4165" i="7" l="1"/>
  <c r="P4165" i="7"/>
  <c r="N4165" i="7"/>
  <c r="O4166" i="7" l="1"/>
  <c r="N4166" i="7"/>
  <c r="P4166" i="7"/>
  <c r="N4167" i="7" l="1"/>
  <c r="P4167" i="7"/>
  <c r="O4167" i="7"/>
  <c r="N4168" i="7" l="1"/>
  <c r="O4168" i="7"/>
  <c r="P4168" i="7"/>
  <c r="P4169" i="7" l="1"/>
  <c r="N4169" i="7"/>
  <c r="O4169" i="7"/>
  <c r="N4170" i="7" l="1"/>
  <c r="O4170" i="7"/>
  <c r="P4170" i="7"/>
  <c r="O4171" i="7" l="1"/>
  <c r="N4171" i="7"/>
  <c r="P4171" i="7"/>
  <c r="O4172" i="7" l="1"/>
  <c r="N4172" i="7"/>
  <c r="P4172" i="7"/>
  <c r="N4173" i="7" l="1"/>
  <c r="O4173" i="7"/>
  <c r="P4173" i="7"/>
  <c r="N4174" i="7" l="1"/>
  <c r="O4174" i="7"/>
  <c r="P4174" i="7"/>
  <c r="N4175" i="7" l="1"/>
  <c r="P4175" i="7"/>
  <c r="O4175" i="7"/>
  <c r="O4176" i="7" l="1"/>
  <c r="N4176" i="7"/>
  <c r="P4176" i="7"/>
  <c r="P4177" i="7" l="1"/>
  <c r="N4177" i="7"/>
  <c r="O4177" i="7"/>
  <c r="N4178" i="7" l="1"/>
  <c r="O4178" i="7"/>
  <c r="P4178" i="7"/>
  <c r="P4179" i="7" l="1"/>
  <c r="N4179" i="7"/>
  <c r="O4179" i="7"/>
  <c r="P4180" i="7" l="1"/>
  <c r="N4180" i="7"/>
  <c r="O4180" i="7"/>
  <c r="O4181" i="7" l="1"/>
  <c r="N4181" i="7"/>
  <c r="P4181" i="7"/>
  <c r="N4182" i="7" l="1"/>
  <c r="P4182" i="7"/>
  <c r="O4182" i="7"/>
  <c r="O4183" i="7" l="1"/>
  <c r="N4183" i="7"/>
  <c r="P4183" i="7"/>
  <c r="N4184" i="7" l="1"/>
  <c r="P4184" i="7"/>
  <c r="O4184" i="7"/>
  <c r="P4185" i="7" l="1"/>
  <c r="N4185" i="7"/>
  <c r="O4185" i="7"/>
  <c r="N4186" i="7" l="1"/>
  <c r="P4186" i="7"/>
  <c r="O4186" i="7"/>
  <c r="P4187" i="7" l="1"/>
  <c r="O4187" i="7"/>
  <c r="N4187" i="7"/>
  <c r="O4188" i="7" l="1"/>
  <c r="P4188" i="7"/>
  <c r="N4188" i="7"/>
  <c r="N4189" i="7" l="1"/>
  <c r="O4189" i="7"/>
  <c r="P4189" i="7"/>
  <c r="N4190" i="7" l="1"/>
  <c r="O4190" i="7"/>
  <c r="P4190" i="7"/>
  <c r="P4191" i="7" l="1"/>
  <c r="N4191" i="7"/>
  <c r="O4191" i="7"/>
  <c r="O4192" i="7" l="1"/>
  <c r="N4192" i="7"/>
  <c r="P4192" i="7"/>
  <c r="P4193" i="7" l="1"/>
  <c r="N4193" i="7"/>
  <c r="O4193" i="7"/>
  <c r="N4194" i="7" l="1"/>
  <c r="O4194" i="7"/>
  <c r="P4194" i="7"/>
  <c r="P4195" i="7" l="1"/>
  <c r="N4195" i="7"/>
  <c r="O4195" i="7"/>
  <c r="O4196" i="7" l="1"/>
  <c r="P4196" i="7"/>
  <c r="N4196" i="7"/>
  <c r="O4197" i="7" l="1"/>
  <c r="N4197" i="7"/>
  <c r="P4197" i="7"/>
  <c r="N4198" i="7" l="1"/>
  <c r="O4198" i="7"/>
  <c r="P4198" i="7"/>
  <c r="O4199" i="7" l="1"/>
  <c r="P4199" i="7"/>
  <c r="N4199" i="7"/>
  <c r="P4200" i="7" l="1"/>
  <c r="N4200" i="7"/>
  <c r="O4200" i="7"/>
  <c r="O4201" i="7" l="1"/>
  <c r="N4201" i="7"/>
  <c r="P4201" i="7"/>
  <c r="P4202" i="7" l="1"/>
  <c r="O4202" i="7"/>
  <c r="N4202" i="7"/>
  <c r="N4203" i="7" l="1"/>
  <c r="P4203" i="7"/>
  <c r="O4203" i="7"/>
  <c r="N4204" i="7" l="1"/>
  <c r="P4204" i="7"/>
  <c r="O4204" i="7"/>
  <c r="N4205" i="7" l="1"/>
  <c r="O4205" i="7"/>
  <c r="P4205" i="7"/>
  <c r="N4206" i="7" l="1"/>
  <c r="O4206" i="7"/>
  <c r="P4206" i="7"/>
  <c r="N4207" i="7" l="1"/>
  <c r="O4207" i="7"/>
  <c r="P4207" i="7"/>
  <c r="N4208" i="7" l="1"/>
  <c r="P4208" i="7"/>
  <c r="O4208" i="7"/>
  <c r="N4209" i="7" l="1"/>
  <c r="P4209" i="7"/>
  <c r="O4209" i="7"/>
  <c r="N4210" i="7" l="1"/>
  <c r="O4210" i="7"/>
  <c r="P4210" i="7"/>
  <c r="N4211" i="7" l="1"/>
  <c r="O4211" i="7"/>
  <c r="P4211" i="7"/>
  <c r="N4212" i="7" l="1"/>
  <c r="P4212" i="7"/>
  <c r="O4212" i="7"/>
  <c r="N4213" i="7" l="1"/>
  <c r="O4213" i="7"/>
  <c r="P4213" i="7"/>
  <c r="N4214" i="7" l="1"/>
  <c r="O4214" i="7"/>
  <c r="P4214" i="7"/>
  <c r="O4215" i="7" l="1"/>
  <c r="P4215" i="7"/>
  <c r="N4215" i="7"/>
  <c r="N4216" i="7" l="1"/>
  <c r="P4216" i="7"/>
  <c r="O4216" i="7"/>
  <c r="N4217" i="7" l="1"/>
  <c r="P4217" i="7"/>
  <c r="O4217" i="7"/>
  <c r="O4218" i="7" l="1"/>
  <c r="N4218" i="7"/>
  <c r="P4218" i="7"/>
  <c r="O4219" i="7" l="1"/>
  <c r="N4219" i="7"/>
  <c r="P4219" i="7"/>
  <c r="P4220" i="7" l="1"/>
  <c r="O4220" i="7"/>
  <c r="N4220" i="7"/>
  <c r="N4221" i="7" l="1"/>
  <c r="P4221" i="7"/>
  <c r="O4221" i="7"/>
  <c r="N4222" i="7" l="1"/>
  <c r="O4222" i="7"/>
  <c r="P4222" i="7"/>
  <c r="P4223" i="7" l="1"/>
  <c r="O4223" i="7"/>
  <c r="N4223" i="7"/>
  <c r="P4224" i="7" l="1"/>
  <c r="O4224" i="7"/>
  <c r="N4224" i="7"/>
  <c r="P4225" i="7" l="1"/>
  <c r="N4225" i="7"/>
  <c r="O4225" i="7"/>
  <c r="P4226" i="7" l="1"/>
  <c r="O4226" i="7"/>
  <c r="N4226" i="7"/>
  <c r="P4227" i="7" l="1"/>
  <c r="N4227" i="7"/>
  <c r="O4227" i="7"/>
  <c r="O4228" i="7" l="1"/>
  <c r="P4228" i="7"/>
  <c r="N4228" i="7"/>
  <c r="O4229" i="7" l="1"/>
  <c r="N4229" i="7"/>
  <c r="P4229" i="7"/>
  <c r="O4230" i="7" l="1"/>
  <c r="N4230" i="7"/>
  <c r="P4230" i="7"/>
  <c r="O4231" i="7" l="1"/>
  <c r="P4231" i="7"/>
  <c r="N4231" i="7"/>
  <c r="P4232" i="7" l="1"/>
  <c r="N4232" i="7"/>
  <c r="O4232" i="7"/>
  <c r="P4233" i="7" l="1"/>
  <c r="N4233" i="7"/>
  <c r="O4233" i="7"/>
  <c r="P4234" i="7" l="1"/>
  <c r="O4234" i="7"/>
  <c r="N4234" i="7"/>
  <c r="O4235" i="7" l="1"/>
  <c r="N4235" i="7"/>
  <c r="P4235" i="7"/>
  <c r="O4236" i="7" l="1"/>
  <c r="P4236" i="7"/>
  <c r="N4236" i="7"/>
  <c r="N4237" i="7" l="1"/>
  <c r="O4237" i="7"/>
  <c r="P4237" i="7"/>
  <c r="N4238" i="7" l="1"/>
  <c r="O4238" i="7"/>
  <c r="P4238" i="7"/>
  <c r="N4239" i="7" l="1"/>
  <c r="P4239" i="7"/>
  <c r="O4239" i="7"/>
  <c r="N4240" i="7" l="1"/>
  <c r="P4240" i="7"/>
  <c r="O4240" i="7"/>
  <c r="O4241" i="7" l="1"/>
  <c r="N4241" i="7"/>
  <c r="P4241" i="7"/>
  <c r="N4242" i="7" l="1"/>
  <c r="O4242" i="7"/>
  <c r="P4242" i="7"/>
  <c r="O4243" i="7" l="1"/>
  <c r="N4243" i="7"/>
  <c r="P4243" i="7"/>
  <c r="O4244" i="7" l="1"/>
  <c r="P4244" i="7"/>
  <c r="N4244" i="7"/>
  <c r="P4245" i="7" l="1"/>
  <c r="N4245" i="7"/>
  <c r="O4245" i="7"/>
  <c r="O4246" i="7" l="1"/>
  <c r="N4246" i="7"/>
  <c r="P4246" i="7"/>
  <c r="N4247" i="7" l="1"/>
  <c r="P4247" i="7"/>
  <c r="O4247" i="7"/>
  <c r="N4248" i="7" l="1"/>
  <c r="P4248" i="7"/>
  <c r="O4248" i="7"/>
  <c r="O4249" i="7" l="1"/>
  <c r="P4249" i="7"/>
  <c r="N4249" i="7"/>
  <c r="N4250" i="7" l="1"/>
  <c r="O4250" i="7"/>
  <c r="P4250" i="7"/>
  <c r="N4251" i="7" l="1"/>
  <c r="O4251" i="7"/>
  <c r="P4251" i="7"/>
  <c r="P4252" i="7" l="1"/>
  <c r="O4252" i="7"/>
  <c r="N4252" i="7"/>
  <c r="N4253" i="7" l="1"/>
  <c r="P4253" i="7"/>
  <c r="O4253" i="7"/>
  <c r="N4254" i="7" l="1"/>
  <c r="O4254" i="7"/>
  <c r="P4254" i="7"/>
  <c r="O4255" i="7" l="1"/>
  <c r="N4255" i="7"/>
  <c r="P4255" i="7"/>
  <c r="O4256" i="7" l="1"/>
  <c r="P4256" i="7"/>
  <c r="N4256" i="7"/>
  <c r="P4257" i="7" l="1"/>
  <c r="O4257" i="7"/>
  <c r="N4257" i="7"/>
  <c r="N4258" i="7" l="1"/>
  <c r="P4258" i="7"/>
  <c r="O4258" i="7"/>
  <c r="N4259" i="7" l="1"/>
  <c r="O4259" i="7"/>
  <c r="P4259" i="7"/>
  <c r="N4260" i="7" l="1"/>
  <c r="O4260" i="7"/>
  <c r="P4260" i="7"/>
  <c r="O4261" i="7" l="1"/>
  <c r="N4261" i="7"/>
  <c r="P4261" i="7"/>
  <c r="N4262" i="7" l="1"/>
  <c r="O4262" i="7"/>
  <c r="P4262" i="7"/>
  <c r="P4263" i="7" l="1"/>
  <c r="N4263" i="7"/>
  <c r="O4263" i="7"/>
  <c r="O4264" i="7" l="1"/>
  <c r="P4264" i="7"/>
  <c r="N4264" i="7"/>
  <c r="P4265" i="7" l="1"/>
  <c r="N4265" i="7"/>
  <c r="O4265" i="7"/>
  <c r="P4266" i="7" l="1"/>
  <c r="O4266" i="7"/>
  <c r="N4266" i="7"/>
  <c r="O4267" i="7" l="1"/>
  <c r="P4267" i="7"/>
  <c r="N4267" i="7"/>
  <c r="N4268" i="7" l="1"/>
  <c r="O4268" i="7"/>
  <c r="P4268" i="7"/>
  <c r="N4269" i="7" l="1"/>
  <c r="O4269" i="7"/>
  <c r="P4269" i="7"/>
  <c r="P4270" i="7" l="1"/>
  <c r="N4270" i="7"/>
  <c r="O4270" i="7"/>
  <c r="O4271" i="7" l="1"/>
  <c r="N4271" i="7"/>
  <c r="P4271" i="7"/>
  <c r="P4272" i="7" l="1"/>
  <c r="O4272" i="7"/>
  <c r="N4272" i="7"/>
  <c r="O4273" i="7" l="1"/>
  <c r="P4273" i="7"/>
  <c r="N4273" i="7"/>
  <c r="O4274" i="7" l="1"/>
  <c r="N4274" i="7"/>
  <c r="P4274" i="7"/>
  <c r="P4275" i="7" l="1"/>
  <c r="N4275" i="7"/>
  <c r="O4275" i="7"/>
  <c r="N4276" i="7" l="1"/>
  <c r="P4276" i="7"/>
  <c r="O4276" i="7"/>
  <c r="N4277" i="7" l="1"/>
  <c r="O4277" i="7"/>
  <c r="P4277" i="7"/>
  <c r="O4278" i="7" l="1"/>
  <c r="N4278" i="7"/>
  <c r="P4278" i="7"/>
  <c r="O4279" i="7" l="1"/>
  <c r="P4279" i="7"/>
  <c r="N4279" i="7"/>
  <c r="N4280" i="7" l="1"/>
  <c r="O4280" i="7"/>
  <c r="P4280" i="7"/>
  <c r="N4281" i="7" l="1"/>
  <c r="P4281" i="7"/>
  <c r="O4281" i="7"/>
  <c r="O4282" i="7" l="1"/>
  <c r="N4282" i="7"/>
  <c r="P4282" i="7"/>
  <c r="O4283" i="7" l="1"/>
  <c r="N4283" i="7"/>
  <c r="P4283" i="7"/>
  <c r="O4284" i="7" l="1"/>
  <c r="N4284" i="7"/>
  <c r="P4284" i="7"/>
  <c r="N4285" i="7" l="1"/>
  <c r="P4285" i="7"/>
  <c r="O4285" i="7"/>
  <c r="O4286" i="7" l="1"/>
  <c r="N4286" i="7"/>
  <c r="P4286" i="7"/>
  <c r="P4287" i="7" l="1"/>
  <c r="N4287" i="7"/>
  <c r="O4287" i="7"/>
  <c r="P4288" i="7" l="1"/>
  <c r="N4288" i="7"/>
  <c r="O4288" i="7"/>
  <c r="N4289" i="7" l="1"/>
  <c r="P4289" i="7"/>
  <c r="O4289" i="7"/>
  <c r="N4290" i="7" l="1"/>
  <c r="P4290" i="7"/>
  <c r="O4290" i="7"/>
  <c r="O4291" i="7" l="1"/>
  <c r="N4291" i="7"/>
  <c r="P4291" i="7"/>
  <c r="P4292" i="7" l="1"/>
  <c r="N4292" i="7"/>
  <c r="O4292" i="7"/>
  <c r="O4293" i="7" l="1"/>
  <c r="N4293" i="7"/>
  <c r="P4293" i="7"/>
  <c r="N4294" i="7" l="1"/>
  <c r="P4294" i="7"/>
  <c r="O4294" i="7"/>
  <c r="O4295" i="7" l="1"/>
  <c r="N4295" i="7"/>
  <c r="P4295" i="7"/>
  <c r="N4296" i="7" l="1"/>
  <c r="O4296" i="7"/>
  <c r="P4296" i="7"/>
  <c r="O4297" i="7" l="1"/>
  <c r="N4297" i="7"/>
  <c r="P4297" i="7"/>
  <c r="O4298" i="7" l="1"/>
  <c r="N4298" i="7"/>
  <c r="P4298" i="7"/>
  <c r="P4299" i="7" l="1"/>
  <c r="N4299" i="7"/>
  <c r="O4299" i="7"/>
  <c r="P4300" i="7" l="1"/>
  <c r="N4300" i="7"/>
  <c r="O4300" i="7"/>
  <c r="P4301" i="7" l="1"/>
  <c r="N4301" i="7"/>
  <c r="O4301" i="7"/>
  <c r="N4302" i="7" l="1"/>
  <c r="O4302" i="7"/>
  <c r="P4302" i="7"/>
  <c r="O4303" i="7" l="1"/>
  <c r="P4303" i="7"/>
  <c r="N4303" i="7"/>
  <c r="P4304" i="7" l="1"/>
  <c r="O4304" i="7"/>
  <c r="N4304" i="7"/>
  <c r="O4305" i="7" l="1"/>
  <c r="N4305" i="7"/>
  <c r="P4305" i="7"/>
  <c r="N4306" i="7" l="1"/>
  <c r="P4306" i="7"/>
  <c r="O4306" i="7"/>
  <c r="P4307" i="7" l="1"/>
  <c r="O4307" i="7"/>
  <c r="N4307" i="7"/>
  <c r="N4308" i="7" l="1"/>
  <c r="P4308" i="7"/>
  <c r="O4308" i="7"/>
  <c r="P4309" i="7" l="1"/>
  <c r="O4309" i="7"/>
  <c r="N4309" i="7"/>
  <c r="P4310" i="7" l="1"/>
  <c r="N4310" i="7"/>
  <c r="O4310" i="7"/>
  <c r="N4311" i="7" l="1"/>
  <c r="P4311" i="7"/>
  <c r="O4311" i="7"/>
  <c r="P4312" i="7" l="1"/>
  <c r="O4312" i="7"/>
  <c r="N4312" i="7"/>
  <c r="P4313" i="7" l="1"/>
  <c r="N4313" i="7"/>
  <c r="O4313" i="7"/>
  <c r="O4314" i="7" l="1"/>
  <c r="N4314" i="7"/>
  <c r="P4314" i="7"/>
  <c r="N4315" i="7" l="1"/>
  <c r="P4315" i="7"/>
  <c r="O4315" i="7"/>
  <c r="N4316" i="7" l="1"/>
  <c r="O4316" i="7"/>
  <c r="P4316" i="7"/>
  <c r="N4317" i="7" l="1"/>
  <c r="O4317" i="7"/>
  <c r="P4317" i="7"/>
  <c r="O4318" i="7" l="1"/>
  <c r="N4318" i="7"/>
  <c r="P4318" i="7"/>
  <c r="N4319" i="7" l="1"/>
  <c r="P4319" i="7"/>
  <c r="O4319" i="7"/>
  <c r="N4320" i="7" l="1"/>
  <c r="P4320" i="7"/>
  <c r="O4320" i="7"/>
  <c r="P4321" i="7" l="1"/>
  <c r="N4321" i="7"/>
  <c r="O4321" i="7"/>
  <c r="N4322" i="7" l="1"/>
  <c r="O4322" i="7"/>
  <c r="P4322" i="7"/>
  <c r="N4323" i="7" l="1"/>
  <c r="O4323" i="7"/>
  <c r="P4323" i="7"/>
  <c r="N4324" i="7" l="1"/>
  <c r="P4324" i="7"/>
  <c r="O4324" i="7"/>
  <c r="P4325" i="7" l="1"/>
  <c r="N4325" i="7"/>
  <c r="O4325" i="7"/>
  <c r="P4326" i="7" l="1"/>
  <c r="O4326" i="7"/>
  <c r="N4326" i="7"/>
  <c r="O4327" i="7" l="1"/>
  <c r="P4327" i="7"/>
  <c r="N4327" i="7"/>
  <c r="N4328" i="7" l="1"/>
  <c r="O4328" i="7"/>
  <c r="P4328" i="7"/>
  <c r="O4329" i="7" l="1"/>
  <c r="N4329" i="7"/>
  <c r="P4329" i="7"/>
  <c r="P4330" i="7" l="1"/>
  <c r="N4330" i="7"/>
  <c r="O4330" i="7"/>
  <c r="N4331" i="7" l="1"/>
  <c r="P4331" i="7"/>
  <c r="O4331" i="7"/>
  <c r="N4332" i="7" l="1"/>
  <c r="O4332" i="7"/>
  <c r="P4332" i="7"/>
  <c r="O4333" i="7" l="1"/>
  <c r="P4333" i="7"/>
  <c r="N4333" i="7"/>
  <c r="O4334" i="7" l="1"/>
  <c r="P4334" i="7"/>
  <c r="N4334" i="7"/>
  <c r="O4335" i="7" l="1"/>
  <c r="N4335" i="7"/>
  <c r="P4335" i="7"/>
  <c r="N4336" i="7" l="1"/>
  <c r="O4336" i="7"/>
  <c r="P4336" i="7"/>
  <c r="N4337" i="7" l="1"/>
  <c r="P4337" i="7"/>
  <c r="O4337" i="7"/>
  <c r="O4338" i="7" l="1"/>
  <c r="P4338" i="7"/>
  <c r="N4338" i="7"/>
  <c r="P4339" i="7" l="1"/>
  <c r="N4339" i="7"/>
  <c r="O4339" i="7"/>
  <c r="N4340" i="7" l="1"/>
  <c r="P4340" i="7"/>
  <c r="O4340" i="7"/>
  <c r="N4341" i="7" l="1"/>
  <c r="O4341" i="7"/>
  <c r="P4341" i="7"/>
  <c r="N4342" i="7" l="1"/>
  <c r="P4342" i="7"/>
  <c r="O4342" i="7"/>
  <c r="N4343" i="7" l="1"/>
  <c r="P4343" i="7"/>
  <c r="O4343" i="7"/>
  <c r="P4344" i="7" l="1"/>
  <c r="O4344" i="7"/>
  <c r="N4344" i="7"/>
  <c r="O4345" i="7" l="1"/>
  <c r="N4345" i="7"/>
  <c r="P4345" i="7"/>
  <c r="N4346" i="7" l="1"/>
  <c r="P4346" i="7"/>
  <c r="O4346" i="7"/>
  <c r="N4347" i="7" l="1"/>
  <c r="P4347" i="7"/>
  <c r="O4347" i="7"/>
  <c r="N4348" i="7" l="1"/>
  <c r="P4348" i="7"/>
  <c r="O4348" i="7"/>
  <c r="O4349" i="7" l="1"/>
  <c r="N4349" i="7"/>
  <c r="P4349" i="7"/>
  <c r="P4350" i="7" l="1"/>
  <c r="O4350" i="7"/>
  <c r="N4350" i="7"/>
  <c r="N4351" i="7" l="1"/>
  <c r="O4351" i="7"/>
  <c r="P4351" i="7"/>
  <c r="N4352" i="7" l="1"/>
  <c r="P4352" i="7"/>
  <c r="O4352" i="7"/>
  <c r="N4353" i="7" l="1"/>
  <c r="P4353" i="7"/>
  <c r="O4353" i="7"/>
  <c r="N4354" i="7" l="1"/>
  <c r="O4354" i="7"/>
  <c r="P4354" i="7"/>
  <c r="N4355" i="7" l="1"/>
  <c r="P4355" i="7"/>
  <c r="O4355" i="7"/>
  <c r="N4356" i="7" l="1"/>
  <c r="P4356" i="7"/>
  <c r="O4356" i="7"/>
  <c r="N4357" i="7" l="1"/>
  <c r="O4357" i="7"/>
  <c r="P4357" i="7"/>
  <c r="P4358" i="7" l="1"/>
  <c r="N4358" i="7"/>
  <c r="O4358" i="7"/>
  <c r="N4359" i="7" l="1"/>
  <c r="O4359" i="7"/>
  <c r="P4359" i="7"/>
  <c r="P4360" i="7" l="1"/>
  <c r="N4360" i="7"/>
  <c r="O4360" i="7"/>
  <c r="P4361" i="7" l="1"/>
  <c r="O4361" i="7"/>
  <c r="N4361" i="7"/>
  <c r="P4362" i="7" l="1"/>
  <c r="O4362" i="7"/>
  <c r="N4362" i="7"/>
  <c r="P4363" i="7" l="1"/>
  <c r="N4363" i="7"/>
  <c r="O4363" i="7"/>
  <c r="N4364" i="7" l="1"/>
  <c r="P4364" i="7"/>
  <c r="O4364" i="7"/>
  <c r="N4365" i="7" l="1"/>
  <c r="P4365" i="7"/>
  <c r="O4365" i="7"/>
  <c r="N4366" i="7" l="1"/>
  <c r="P4366" i="7"/>
  <c r="O4366" i="7"/>
  <c r="N4367" i="7" l="1"/>
  <c r="P4367" i="7"/>
  <c r="O4367" i="7"/>
  <c r="P4368" i="7" l="1"/>
  <c r="N4368" i="7"/>
  <c r="O4368" i="7"/>
  <c r="N4369" i="7" l="1"/>
  <c r="P4369" i="7"/>
  <c r="O4369" i="7"/>
  <c r="P4370" i="7" l="1"/>
  <c r="O4370" i="7"/>
  <c r="N4370" i="7"/>
  <c r="P4371" i="7" l="1"/>
  <c r="N4371" i="7"/>
  <c r="O4371" i="7"/>
  <c r="O4372" i="7" l="1"/>
  <c r="N4372" i="7"/>
  <c r="P4372" i="7"/>
  <c r="N4373" i="7" l="1"/>
  <c r="P4373" i="7"/>
  <c r="O4373" i="7"/>
  <c r="O4374" i="7" l="1"/>
  <c r="N4374" i="7"/>
  <c r="P4374" i="7"/>
  <c r="O4375" i="7" l="1"/>
  <c r="P4375" i="7"/>
  <c r="N4375" i="7"/>
  <c r="P4376" i="7" l="1"/>
  <c r="O4376" i="7"/>
  <c r="N4376" i="7"/>
  <c r="N4377" i="7" l="1"/>
  <c r="P4377" i="7"/>
  <c r="O4377" i="7"/>
  <c r="N4378" i="7" l="1"/>
  <c r="P4378" i="7"/>
  <c r="O4378" i="7"/>
  <c r="N4379" i="7" l="1"/>
  <c r="P4379" i="7"/>
  <c r="O4379" i="7"/>
  <c r="N4380" i="7" l="1"/>
  <c r="O4380" i="7"/>
  <c r="P4380" i="7"/>
  <c r="O4381" i="7" l="1"/>
  <c r="N4381" i="7"/>
  <c r="P4381" i="7"/>
  <c r="P4382" i="7" l="1"/>
  <c r="N4382" i="7"/>
  <c r="O4382" i="7"/>
  <c r="N4383" i="7" l="1"/>
  <c r="O4383" i="7"/>
  <c r="P4383" i="7"/>
  <c r="P4384" i="7" l="1"/>
  <c r="O4384" i="7"/>
  <c r="N4384" i="7"/>
  <c r="N4385" i="7" l="1"/>
  <c r="O4385" i="7"/>
  <c r="P4385" i="7"/>
  <c r="O4386" i="7" l="1"/>
  <c r="N4386" i="7"/>
  <c r="P4386" i="7"/>
  <c r="N4387" i="7" l="1"/>
  <c r="O4387" i="7"/>
  <c r="P4387" i="7"/>
  <c r="O4388" i="7" l="1"/>
  <c r="N4388" i="7"/>
  <c r="P4388" i="7"/>
  <c r="N4389" i="7" l="1"/>
  <c r="P4389" i="7"/>
  <c r="O4389" i="7"/>
  <c r="O4390" i="7" l="1"/>
  <c r="P4390" i="7"/>
  <c r="N4390" i="7"/>
  <c r="N4391" i="7" l="1"/>
  <c r="P4391" i="7"/>
  <c r="O4391" i="7"/>
  <c r="O4392" i="7" l="1"/>
  <c r="P4392" i="7"/>
  <c r="N4392" i="7"/>
  <c r="N4393" i="7" l="1"/>
  <c r="O4393" i="7"/>
  <c r="P4393" i="7"/>
  <c r="O4394" i="7" l="1"/>
  <c r="N4394" i="7"/>
  <c r="P4394" i="7"/>
  <c r="N4395" i="7" l="1"/>
  <c r="O4395" i="7"/>
  <c r="P4395" i="7"/>
  <c r="O4396" i="7" l="1"/>
  <c r="P4396" i="7"/>
  <c r="N4396" i="7"/>
  <c r="O4397" i="7" l="1"/>
  <c r="N4397" i="7"/>
  <c r="P4397" i="7"/>
  <c r="O4398" i="7" l="1"/>
  <c r="N4398" i="7"/>
  <c r="P4398" i="7"/>
  <c r="N4399" i="7" l="1"/>
  <c r="O4399" i="7"/>
  <c r="P4399" i="7"/>
  <c r="P4400" i="7" l="1"/>
  <c r="N4400" i="7"/>
  <c r="O4400" i="7"/>
  <c r="N4401" i="7" l="1"/>
  <c r="P4401" i="7"/>
  <c r="O4401" i="7"/>
  <c r="N4402" i="7" l="1"/>
  <c r="P4402" i="7"/>
  <c r="O4402" i="7"/>
  <c r="O4403" i="7" l="1"/>
  <c r="P4403" i="7"/>
  <c r="N4403" i="7"/>
  <c r="P4404" i="7" l="1"/>
  <c r="N4404" i="7"/>
  <c r="O4404" i="7"/>
  <c r="O4405" i="7" l="1"/>
  <c r="P4405" i="7"/>
  <c r="N4405" i="7"/>
  <c r="O4406" i="7" l="1"/>
  <c r="N4406" i="7"/>
  <c r="P4406" i="7"/>
  <c r="O4407" i="7" l="1"/>
  <c r="P4407" i="7"/>
  <c r="N4407" i="7"/>
  <c r="O4408" i="7" l="1"/>
  <c r="N4408" i="7"/>
  <c r="P4408" i="7"/>
  <c r="P4409" i="7" l="1"/>
  <c r="O4409" i="7"/>
  <c r="N4409" i="7"/>
  <c r="N4410" i="7" l="1"/>
  <c r="P4410" i="7"/>
  <c r="O4410" i="7"/>
  <c r="P4411" i="7" l="1"/>
  <c r="N4411" i="7"/>
  <c r="O4411" i="7"/>
  <c r="N4412" i="7" l="1"/>
  <c r="O4412" i="7"/>
  <c r="P4412" i="7"/>
  <c r="O4413" i="7" l="1"/>
  <c r="P4413" i="7"/>
  <c r="N4413" i="7"/>
  <c r="N4414" i="7" l="1"/>
  <c r="O4414" i="7"/>
  <c r="P4414" i="7"/>
  <c r="P4415" i="7" l="1"/>
  <c r="O4415" i="7"/>
  <c r="N4415" i="7"/>
  <c r="N4416" i="7" l="1"/>
  <c r="P4416" i="7"/>
  <c r="O4416" i="7"/>
  <c r="O4417" i="7" l="1"/>
  <c r="N4417" i="7"/>
  <c r="P4417" i="7"/>
  <c r="N4418" i="7" l="1"/>
  <c r="P4418" i="7"/>
  <c r="O4418" i="7"/>
  <c r="O4419" i="7" l="1"/>
  <c r="P4419" i="7"/>
  <c r="N4419" i="7"/>
  <c r="N4420" i="7" l="1"/>
  <c r="P4420" i="7"/>
  <c r="O4420" i="7"/>
  <c r="N4421" i="7" l="1"/>
  <c r="P4421" i="7"/>
  <c r="O4421" i="7"/>
  <c r="N4422" i="7" l="1"/>
  <c r="P4422" i="7"/>
  <c r="O4422" i="7"/>
  <c r="O4423" i="7" l="1"/>
  <c r="N4423" i="7"/>
  <c r="P4423" i="7"/>
  <c r="N4424" i="7" l="1"/>
  <c r="P4424" i="7"/>
  <c r="O4424" i="7"/>
  <c r="N4425" i="7" l="1"/>
  <c r="P4425" i="7"/>
  <c r="O4425" i="7"/>
  <c r="N4426" i="7" l="1"/>
  <c r="O4426" i="7"/>
  <c r="P4426" i="7"/>
  <c r="O4427" i="7" l="1"/>
  <c r="P4427" i="7"/>
  <c r="N4427" i="7"/>
  <c r="N4428" i="7" l="1"/>
  <c r="P4428" i="7"/>
  <c r="O4428" i="7"/>
  <c r="O4429" i="7" l="1"/>
  <c r="P4429" i="7"/>
  <c r="N4429" i="7"/>
  <c r="N4430" i="7" l="1"/>
  <c r="O4430" i="7"/>
  <c r="P4430" i="7"/>
  <c r="P4431" i="7" l="1"/>
  <c r="O4431" i="7"/>
  <c r="N4431" i="7"/>
  <c r="N4432" i="7" l="1"/>
  <c r="P4432" i="7"/>
  <c r="O4432" i="7"/>
  <c r="P4433" i="7" l="1"/>
  <c r="O4433" i="7"/>
  <c r="N4433" i="7"/>
  <c r="N4434" i="7" l="1"/>
  <c r="O4434" i="7"/>
  <c r="P4434" i="7"/>
  <c r="P4435" i="7" l="1"/>
  <c r="O4435" i="7"/>
  <c r="N4435" i="7"/>
  <c r="N4436" i="7" l="1"/>
  <c r="P4436" i="7"/>
  <c r="O4436" i="7"/>
  <c r="N4437" i="7" l="1"/>
  <c r="P4437" i="7"/>
  <c r="O4437" i="7"/>
  <c r="N4438" i="7" l="1"/>
  <c r="O4438" i="7"/>
  <c r="P4438" i="7"/>
  <c r="P4439" i="7" l="1"/>
  <c r="O4439" i="7"/>
  <c r="N4439" i="7"/>
  <c r="O4440" i="7" l="1"/>
  <c r="N4440" i="7"/>
  <c r="P4440" i="7"/>
  <c r="O4441" i="7" l="1"/>
  <c r="N4441" i="7"/>
  <c r="P4441" i="7"/>
  <c r="N4442" i="7" l="1"/>
  <c r="P4442" i="7"/>
  <c r="O4442" i="7"/>
  <c r="N4443" i="7" l="1"/>
  <c r="O4443" i="7"/>
  <c r="P4443" i="7"/>
  <c r="N4444" i="7" l="1"/>
  <c r="O4444" i="7"/>
  <c r="P4444" i="7"/>
  <c r="P4445" i="7" l="1"/>
  <c r="O4445" i="7"/>
  <c r="N4445" i="7"/>
  <c r="N4446" i="7" l="1"/>
  <c r="P4446" i="7"/>
  <c r="O4446" i="7"/>
  <c r="O4447" i="7" l="1"/>
  <c r="N4447" i="7"/>
  <c r="P4447" i="7"/>
  <c r="N4448" i="7" l="1"/>
  <c r="P4448" i="7"/>
  <c r="O4448" i="7"/>
  <c r="P4449" i="7" l="1"/>
  <c r="O4449" i="7"/>
  <c r="N4449" i="7"/>
  <c r="N4450" i="7" l="1"/>
  <c r="P4450" i="7"/>
  <c r="O4450" i="7"/>
  <c r="P4451" i="7" l="1"/>
  <c r="O4451" i="7"/>
  <c r="N4451" i="7"/>
  <c r="N4452" i="7" l="1"/>
  <c r="P4452" i="7"/>
  <c r="O4452" i="7"/>
  <c r="O4453" i="7" l="1"/>
  <c r="P4453" i="7"/>
  <c r="N4453" i="7"/>
  <c r="N4454" i="7" l="1"/>
  <c r="P4454" i="7"/>
  <c r="O4454" i="7"/>
  <c r="N4455" i="7" l="1"/>
  <c r="P4455" i="7"/>
  <c r="O4455" i="7"/>
  <c r="N4456" i="7" l="1"/>
  <c r="O4456" i="7"/>
  <c r="P4456" i="7"/>
  <c r="P4457" i="7" l="1"/>
  <c r="O4457" i="7"/>
  <c r="N4457" i="7"/>
  <c r="N4458" i="7" l="1"/>
  <c r="P4458" i="7"/>
  <c r="O4458" i="7"/>
  <c r="O4459" i="7" l="1"/>
  <c r="N4459" i="7"/>
  <c r="P4459" i="7"/>
  <c r="N4460" i="7" l="1"/>
  <c r="P4460" i="7"/>
  <c r="O4460" i="7"/>
  <c r="P4461" i="7" l="1"/>
  <c r="O4461" i="7"/>
  <c r="N4461" i="7"/>
  <c r="N4462" i="7" l="1"/>
  <c r="P4462" i="7"/>
  <c r="O4462" i="7"/>
  <c r="O4463" i="7" l="1"/>
  <c r="P4463" i="7"/>
  <c r="N4463" i="7"/>
  <c r="N4464" i="7" l="1"/>
  <c r="P4464" i="7"/>
  <c r="O4464" i="7"/>
  <c r="O4465" i="7" l="1"/>
  <c r="P4465" i="7"/>
  <c r="N4465" i="7"/>
  <c r="N4466" i="7" l="1"/>
  <c r="P4466" i="7"/>
  <c r="O4466" i="7"/>
  <c r="N4467" i="7" l="1"/>
  <c r="O4467" i="7"/>
  <c r="P4467" i="7"/>
  <c r="N4468" i="7" l="1"/>
  <c r="P4468" i="7"/>
  <c r="O4468" i="7"/>
  <c r="O4469" i="7" l="1"/>
  <c r="P4469" i="7"/>
  <c r="N4469" i="7"/>
  <c r="N4470" i="7" l="1"/>
  <c r="P4470" i="7"/>
  <c r="O4470" i="7"/>
  <c r="O4471" i="7" l="1"/>
  <c r="N4471" i="7"/>
  <c r="P4471" i="7"/>
  <c r="N4472" i="7" l="1"/>
  <c r="P4472" i="7"/>
  <c r="O4472" i="7"/>
  <c r="O4473" i="7" l="1"/>
  <c r="P4473" i="7"/>
  <c r="N4473" i="7"/>
  <c r="N4474" i="7" l="1"/>
  <c r="P4474" i="7"/>
  <c r="O4474" i="7"/>
  <c r="N4475" i="7" l="1"/>
  <c r="P4475" i="7"/>
  <c r="O4475" i="7"/>
  <c r="N4476" i="7" l="1"/>
  <c r="P4476" i="7"/>
  <c r="O4476" i="7"/>
  <c r="N4477" i="7" l="1"/>
  <c r="O4477" i="7"/>
  <c r="P4477" i="7"/>
  <c r="N4478" i="7" l="1"/>
  <c r="O4478" i="7"/>
  <c r="P4478" i="7"/>
  <c r="N4479" i="7" l="1"/>
  <c r="O4479" i="7"/>
  <c r="P4479" i="7"/>
  <c r="N4480" i="7" l="1"/>
  <c r="P4480" i="7"/>
  <c r="O4480" i="7"/>
  <c r="O4481" i="7" l="1"/>
  <c r="N4481" i="7"/>
  <c r="P4481" i="7"/>
  <c r="O4482" i="7" l="1"/>
  <c r="N4482" i="7"/>
  <c r="P4482" i="7"/>
  <c r="O4483" i="7" l="1"/>
  <c r="P4483" i="7"/>
  <c r="N4483" i="7"/>
  <c r="N4484" i="7" l="1"/>
  <c r="P4484" i="7"/>
  <c r="O4484" i="7"/>
  <c r="O4485" i="7" l="1"/>
  <c r="P4485" i="7"/>
  <c r="N4485" i="7"/>
  <c r="N4486" i="7" l="1"/>
  <c r="P4486" i="7"/>
  <c r="O4486" i="7"/>
  <c r="N4487" i="7" l="1"/>
  <c r="P4487" i="7"/>
  <c r="O4487" i="7"/>
  <c r="N4488" i="7" l="1"/>
  <c r="P4488" i="7"/>
  <c r="O4488" i="7"/>
  <c r="N4489" i="7" l="1"/>
  <c r="P4489" i="7"/>
  <c r="O4489" i="7"/>
  <c r="O4490" i="7" l="1"/>
  <c r="N4490" i="7"/>
  <c r="P4490" i="7"/>
  <c r="O4491" i="7" l="1"/>
  <c r="P4491" i="7"/>
  <c r="N4491" i="7"/>
  <c r="N4492" i="7" l="1"/>
  <c r="O4492" i="7"/>
  <c r="P4492" i="7"/>
  <c r="O4493" i="7" l="1"/>
  <c r="P4493" i="7"/>
  <c r="N4493" i="7"/>
  <c r="P4494" i="7" l="1"/>
  <c r="N4494" i="7"/>
  <c r="O4494" i="7"/>
  <c r="P4495" i="7" l="1"/>
  <c r="O4495" i="7"/>
  <c r="N4495" i="7"/>
  <c r="N4496" i="7" l="1"/>
  <c r="P4496" i="7"/>
  <c r="O4496" i="7"/>
  <c r="N4497" i="7" l="1"/>
  <c r="O4497" i="7"/>
  <c r="P4497" i="7"/>
  <c r="N4498" i="7" l="1"/>
  <c r="P4498" i="7"/>
  <c r="O4498" i="7"/>
  <c r="N4499" i="7" l="1"/>
  <c r="O4499" i="7"/>
  <c r="P4499" i="7"/>
  <c r="P4500" i="7" l="1"/>
  <c r="N4500" i="7"/>
  <c r="O4500" i="7"/>
  <c r="N4501" i="7" l="1"/>
  <c r="P4501" i="7"/>
  <c r="O4501" i="7"/>
  <c r="P4502" i="7" l="1"/>
  <c r="N4502" i="7"/>
  <c r="O4502" i="7"/>
  <c r="O4503" i="7" l="1"/>
  <c r="P4503" i="7"/>
  <c r="N4503" i="7"/>
  <c r="O4504" i="7" l="1"/>
  <c r="P4504" i="7"/>
  <c r="N4504" i="7"/>
  <c r="O4505" i="7" l="1"/>
  <c r="P4505" i="7"/>
  <c r="N4505" i="7"/>
  <c r="P4506" i="7" l="1"/>
  <c r="O4506" i="7"/>
  <c r="N4506" i="7"/>
  <c r="O4507" i="7" l="1"/>
  <c r="P4507" i="7"/>
  <c r="N4507" i="7"/>
  <c r="P4508" i="7" l="1"/>
  <c r="O4508" i="7"/>
  <c r="N4508" i="7"/>
  <c r="O4509" i="7" l="1"/>
  <c r="P4509" i="7"/>
  <c r="N4509" i="7"/>
  <c r="O4510" i="7" l="1"/>
  <c r="P4510" i="7"/>
  <c r="N4510" i="7"/>
  <c r="N4511" i="7" l="1"/>
  <c r="O4511" i="7"/>
  <c r="P4511" i="7"/>
  <c r="O4512" i="7" l="1"/>
  <c r="N4512" i="7"/>
  <c r="P4512" i="7"/>
  <c r="P4513" i="7" l="1"/>
  <c r="O4513" i="7"/>
  <c r="N4513" i="7"/>
  <c r="O4514" i="7" l="1"/>
  <c r="N4514" i="7"/>
  <c r="P4514" i="7"/>
  <c r="O4515" i="7" l="1"/>
  <c r="P4515" i="7"/>
  <c r="N4515" i="7"/>
  <c r="N4516" i="7" l="1"/>
  <c r="O4516" i="7"/>
  <c r="P4516" i="7"/>
  <c r="O4517" i="7" l="1"/>
  <c r="P4517" i="7"/>
  <c r="N4517" i="7"/>
  <c r="P4518" i="7" l="1"/>
  <c r="N4518" i="7"/>
  <c r="O4518" i="7"/>
  <c r="O4519" i="7" l="1"/>
  <c r="P4519" i="7"/>
  <c r="N4519" i="7"/>
  <c r="N4520" i="7" l="1"/>
  <c r="O4520" i="7"/>
  <c r="P4520" i="7"/>
  <c r="N4521" i="7" l="1"/>
  <c r="O4521" i="7"/>
  <c r="P4521" i="7"/>
  <c r="O4522" i="7" l="1"/>
  <c r="N4522" i="7"/>
  <c r="P4522" i="7"/>
  <c r="N4523" i="7" l="1"/>
  <c r="O4523" i="7"/>
  <c r="P4523" i="7"/>
  <c r="P4524" i="7" l="1"/>
  <c r="N4524" i="7"/>
  <c r="O4524" i="7"/>
  <c r="N4525" i="7" l="1"/>
  <c r="P4525" i="7"/>
  <c r="O4525" i="7"/>
  <c r="N4526" i="7" l="1"/>
  <c r="O4526" i="7"/>
  <c r="P4526" i="7"/>
  <c r="P4527" i="7" l="1"/>
  <c r="O4527" i="7"/>
  <c r="N4527" i="7"/>
  <c r="P4528" i="7" l="1"/>
  <c r="N4528" i="7"/>
  <c r="O4528" i="7"/>
  <c r="O4529" i="7" l="1"/>
  <c r="N4529" i="7"/>
  <c r="P4529" i="7"/>
  <c r="P4530" i="7" l="1"/>
  <c r="O4530" i="7"/>
  <c r="N4530" i="7"/>
  <c r="O4531" i="7" l="1"/>
  <c r="P4531" i="7"/>
  <c r="N4531" i="7"/>
  <c r="N4532" i="7" l="1"/>
  <c r="O4532" i="7"/>
  <c r="P4532" i="7"/>
  <c r="O4533" i="7" l="1"/>
  <c r="P4533" i="7"/>
  <c r="N4533" i="7"/>
  <c r="O4534" i="7" l="1"/>
  <c r="N4534" i="7"/>
  <c r="P4534" i="7"/>
  <c r="O4535" i="7" l="1"/>
  <c r="P4535" i="7"/>
  <c r="N4535" i="7"/>
  <c r="N4536" i="7" l="1"/>
  <c r="P4536" i="7"/>
  <c r="O4536" i="7"/>
  <c r="O4537" i="7" l="1"/>
  <c r="P4537" i="7"/>
  <c r="N4537" i="7"/>
  <c r="P4538" i="7" l="1"/>
  <c r="N4538" i="7"/>
  <c r="O4538" i="7"/>
  <c r="O4539" i="7" l="1"/>
  <c r="N4539" i="7"/>
  <c r="P4539" i="7"/>
  <c r="O4540" i="7" l="1"/>
  <c r="P4540" i="7"/>
  <c r="N4540" i="7"/>
  <c r="P4541" i="7" l="1"/>
  <c r="O4541" i="7"/>
  <c r="N4541" i="7"/>
  <c r="O4542" i="7" l="1"/>
  <c r="P4542" i="7"/>
  <c r="N4542" i="7"/>
  <c r="P4543" i="7" l="1"/>
  <c r="N4543" i="7"/>
  <c r="O4543" i="7"/>
  <c r="N4544" i="7" l="1"/>
  <c r="O4544" i="7"/>
  <c r="P4544" i="7"/>
  <c r="O4545" i="7" l="1"/>
  <c r="P4545" i="7"/>
  <c r="N4545" i="7"/>
  <c r="O4546" i="7" l="1"/>
  <c r="N4546" i="7"/>
  <c r="P4546" i="7"/>
  <c r="P4547" i="7" l="1"/>
  <c r="O4547" i="7"/>
  <c r="N4547" i="7"/>
  <c r="N4548" i="7" l="1"/>
  <c r="O4548" i="7"/>
  <c r="P4548" i="7"/>
  <c r="O4549" i="7" l="1"/>
  <c r="P4549" i="7"/>
  <c r="N4549" i="7"/>
  <c r="P4550" i="7" l="1"/>
  <c r="N4550" i="7"/>
  <c r="O4550" i="7"/>
  <c r="O4551" i="7" l="1"/>
  <c r="N4551" i="7"/>
  <c r="P4551" i="7"/>
  <c r="N4552" i="7" l="1"/>
  <c r="O4552" i="7"/>
  <c r="P4552" i="7"/>
  <c r="N4553" i="7" l="1"/>
  <c r="O4553" i="7"/>
  <c r="P4553" i="7"/>
  <c r="O4554" i="7" l="1"/>
  <c r="N4554" i="7"/>
  <c r="P4554" i="7"/>
  <c r="O4555" i="7" l="1"/>
  <c r="N4555" i="7"/>
  <c r="P4555" i="7"/>
  <c r="N4556" i="7" l="1"/>
  <c r="P4556" i="7"/>
  <c r="O4556" i="7"/>
  <c r="P4557" i="7" l="1"/>
  <c r="N4557" i="7"/>
  <c r="O4557" i="7"/>
  <c r="O4558" i="7" l="1"/>
  <c r="N4558" i="7"/>
  <c r="P4558" i="7"/>
  <c r="O4559" i="7" l="1"/>
  <c r="N4559" i="7"/>
  <c r="P4559" i="7"/>
  <c r="N4560" i="7" l="1"/>
  <c r="P4560" i="7"/>
  <c r="O4560" i="7"/>
  <c r="O4561" i="7" l="1"/>
  <c r="P4561" i="7"/>
  <c r="N4561" i="7"/>
  <c r="O4562" i="7" l="1"/>
  <c r="P4562" i="7"/>
  <c r="N4562" i="7"/>
  <c r="O4563" i="7" l="1"/>
  <c r="N4563" i="7"/>
  <c r="P4563" i="7"/>
  <c r="O4564" i="7" l="1"/>
  <c r="P4564" i="7"/>
  <c r="N4564" i="7"/>
  <c r="P4565" i="7" l="1"/>
  <c r="N4565" i="7"/>
  <c r="O4565" i="7"/>
  <c r="O4566" i="7" l="1"/>
  <c r="P4566" i="7"/>
  <c r="N4566" i="7"/>
  <c r="O4567" i="7" l="1"/>
  <c r="P4567" i="7"/>
  <c r="N4567" i="7"/>
  <c r="O4568" i="7" l="1"/>
  <c r="N4568" i="7"/>
  <c r="P4568" i="7"/>
  <c r="O4569" i="7" l="1"/>
  <c r="P4569" i="7"/>
  <c r="N4569" i="7"/>
  <c r="P4570" i="7" l="1"/>
  <c r="N4570" i="7"/>
  <c r="O4570" i="7"/>
  <c r="O4571" i="7" l="1"/>
  <c r="P4571" i="7"/>
  <c r="N4571" i="7"/>
  <c r="N4572" i="7" l="1"/>
  <c r="P4572" i="7"/>
  <c r="O4572" i="7"/>
  <c r="P4573" i="7" l="1"/>
  <c r="N4573" i="7"/>
  <c r="O4573" i="7"/>
  <c r="N4574" i="7" l="1"/>
  <c r="O4574" i="7"/>
  <c r="P4574" i="7"/>
  <c r="N4575" i="7" l="1"/>
  <c r="P4575" i="7"/>
  <c r="O4575" i="7"/>
  <c r="O4576" i="7" l="1"/>
  <c r="N4576" i="7"/>
  <c r="P4576" i="7"/>
  <c r="P4577" i="7" l="1"/>
  <c r="O4577" i="7"/>
  <c r="N4577" i="7"/>
  <c r="N4578" i="7" l="1"/>
  <c r="O4578" i="7"/>
  <c r="P4578" i="7"/>
  <c r="P4579" i="7" l="1"/>
  <c r="O4579" i="7"/>
  <c r="N4579" i="7"/>
  <c r="N4580" i="7" l="1"/>
  <c r="P4580" i="7"/>
  <c r="O4580" i="7"/>
  <c r="P4581" i="7" l="1"/>
  <c r="O4581" i="7"/>
  <c r="N4581" i="7"/>
  <c r="P4582" i="7" l="1"/>
  <c r="N4582" i="7"/>
  <c r="O4582" i="7"/>
  <c r="O4583" i="7" l="1"/>
  <c r="P4583" i="7"/>
  <c r="N4583" i="7"/>
  <c r="P4584" i="7" l="1"/>
  <c r="N4584" i="7"/>
  <c r="O4584" i="7"/>
  <c r="N4585" i="7" l="1"/>
  <c r="P4585" i="7"/>
  <c r="O4585" i="7"/>
  <c r="P4586" i="7" l="1"/>
  <c r="N4586" i="7"/>
  <c r="O4586" i="7"/>
  <c r="O4587" i="7" l="1"/>
  <c r="P4587" i="7"/>
  <c r="N4587" i="7"/>
  <c r="N4588" i="7" l="1"/>
  <c r="P4588" i="7"/>
  <c r="O4588" i="7"/>
  <c r="O4589" i="7" l="1"/>
  <c r="P4589" i="7"/>
  <c r="N4589" i="7"/>
  <c r="O4590" i="7" l="1"/>
  <c r="P4590" i="7"/>
  <c r="N4590" i="7"/>
  <c r="O4591" i="7" l="1"/>
  <c r="P4591" i="7"/>
  <c r="N4591" i="7"/>
  <c r="N4592" i="7" l="1"/>
  <c r="O4592" i="7"/>
  <c r="P4592" i="7"/>
  <c r="O4593" i="7" l="1"/>
  <c r="N4593" i="7"/>
  <c r="P4593" i="7"/>
  <c r="N4594" i="7" l="1"/>
  <c r="P4594" i="7"/>
  <c r="O4594" i="7"/>
  <c r="P4595" i="7" l="1"/>
  <c r="N4595" i="7"/>
  <c r="O4595" i="7"/>
  <c r="N4596" i="7" l="1"/>
  <c r="O4596" i="7"/>
  <c r="P4596" i="7"/>
  <c r="P4597" i="7" l="1"/>
  <c r="N4597" i="7"/>
  <c r="O4597" i="7"/>
  <c r="N4598" i="7" l="1"/>
  <c r="O4598" i="7"/>
  <c r="P4598" i="7"/>
  <c r="O4599" i="7" l="1"/>
  <c r="P4599" i="7"/>
  <c r="N4599" i="7"/>
  <c r="O4600" i="7" l="1"/>
  <c r="N4600" i="7"/>
  <c r="P4600" i="7"/>
  <c r="O4601" i="7" l="1"/>
  <c r="N4601" i="7"/>
  <c r="P4601" i="7"/>
  <c r="O4602" i="7" l="1"/>
  <c r="N4602" i="7"/>
  <c r="P4602" i="7"/>
  <c r="P4603" i="7" l="1"/>
  <c r="N4603" i="7"/>
  <c r="O4603" i="7"/>
  <c r="O4604" i="7" l="1"/>
  <c r="P4604" i="7"/>
  <c r="N4604" i="7"/>
  <c r="O4605" i="7" l="1"/>
  <c r="P4605" i="7"/>
  <c r="N4605" i="7"/>
  <c r="P4606" i="7" l="1"/>
  <c r="N4606" i="7"/>
  <c r="O4606" i="7"/>
  <c r="P4607" i="7" l="1"/>
  <c r="N4607" i="7"/>
  <c r="O4607" i="7"/>
  <c r="N4608" i="7" l="1"/>
  <c r="O4608" i="7"/>
  <c r="P4608" i="7"/>
  <c r="O4609" i="7" l="1"/>
  <c r="P4609" i="7"/>
  <c r="N4609" i="7"/>
  <c r="N4610" i="7" l="1"/>
  <c r="P4610" i="7"/>
  <c r="O4610" i="7"/>
  <c r="P4611" i="7" l="1"/>
  <c r="N4611" i="7"/>
  <c r="O4611" i="7"/>
  <c r="O4612" i="7" l="1"/>
  <c r="N4612" i="7"/>
  <c r="P4612" i="7"/>
  <c r="P4613" i="7" l="1"/>
  <c r="N4613" i="7"/>
  <c r="O4613" i="7"/>
  <c r="N4614" i="7" l="1"/>
  <c r="P4614" i="7"/>
  <c r="O4614" i="7"/>
  <c r="P4615" i="7" l="1"/>
  <c r="O4615" i="7"/>
  <c r="N4615" i="7"/>
  <c r="O4616" i="7" l="1"/>
  <c r="N4616" i="7"/>
  <c r="P4616" i="7"/>
  <c r="O4617" i="7" l="1"/>
  <c r="P4617" i="7"/>
  <c r="N4617" i="7"/>
  <c r="P4618" i="7" l="1"/>
  <c r="O4618" i="7"/>
  <c r="N4618" i="7"/>
  <c r="P4619" i="7" l="1"/>
  <c r="O4619" i="7"/>
  <c r="N4619" i="7"/>
  <c r="O4620" i="7" l="1"/>
  <c r="P4620" i="7"/>
  <c r="N4620" i="7"/>
  <c r="O4621" i="7" l="1"/>
  <c r="P4621" i="7"/>
  <c r="N4621" i="7"/>
  <c r="O4622" i="7" l="1"/>
  <c r="P4622" i="7"/>
  <c r="N4622" i="7"/>
  <c r="P4623" i="7" l="1"/>
  <c r="O4623" i="7"/>
  <c r="N4623" i="7"/>
  <c r="O4624" i="7" l="1"/>
  <c r="N4624" i="7"/>
  <c r="P4624" i="7"/>
  <c r="N4625" i="7" l="1"/>
  <c r="O4625" i="7"/>
  <c r="P4625" i="7"/>
  <c r="P4626" i="7" l="1"/>
  <c r="O4626" i="7"/>
  <c r="N4626" i="7"/>
  <c r="P4627" i="7" l="1"/>
  <c r="N4627" i="7"/>
  <c r="O4627" i="7"/>
  <c r="O4628" i="7" l="1"/>
  <c r="P4628" i="7"/>
  <c r="N4628" i="7"/>
  <c r="O4629" i="7" l="1"/>
  <c r="P4629" i="7"/>
  <c r="N4629" i="7"/>
  <c r="P4630" i="7" l="1"/>
  <c r="N4630" i="7"/>
  <c r="O4630" i="7"/>
  <c r="O4631" i="7" l="1"/>
  <c r="P4631" i="7"/>
  <c r="N4631" i="7"/>
  <c r="N4632" i="7" l="1"/>
  <c r="P4632" i="7"/>
  <c r="O4632" i="7"/>
  <c r="N4633" i="7" l="1"/>
  <c r="P4633" i="7"/>
  <c r="O4633" i="7"/>
  <c r="O4634" i="7" l="1"/>
  <c r="N4634" i="7"/>
  <c r="P4634" i="7"/>
  <c r="O4635" i="7" l="1"/>
  <c r="P4635" i="7"/>
  <c r="N4635" i="7"/>
  <c r="P4636" i="7" l="1"/>
  <c r="O4636" i="7"/>
  <c r="N4636" i="7"/>
  <c r="O4637" i="7" l="1"/>
  <c r="P4637" i="7"/>
  <c r="N4637" i="7"/>
  <c r="N4638" i="7" l="1"/>
  <c r="O4638" i="7"/>
  <c r="P4638" i="7"/>
  <c r="N4639" i="7" l="1"/>
  <c r="P4639" i="7"/>
  <c r="O4639" i="7"/>
  <c r="N4640" i="7" l="1"/>
  <c r="O4640" i="7"/>
  <c r="P4640" i="7"/>
  <c r="O4641" i="7" l="1"/>
  <c r="P4641" i="7"/>
  <c r="N4641" i="7"/>
  <c r="P4642" i="7" l="1"/>
  <c r="N4642" i="7"/>
  <c r="O4642" i="7"/>
  <c r="O4643" i="7" l="1"/>
  <c r="P4643" i="7"/>
  <c r="N4643" i="7"/>
  <c r="N4644" i="7" l="1"/>
  <c r="O4644" i="7"/>
  <c r="P4644" i="7"/>
  <c r="N4645" i="7" l="1"/>
  <c r="P4645" i="7"/>
  <c r="O4645" i="7"/>
  <c r="N4646" i="7" l="1"/>
  <c r="O4646" i="7"/>
  <c r="P4646" i="7"/>
  <c r="O4647" i="7" l="1"/>
  <c r="N4647" i="7"/>
  <c r="P4647" i="7"/>
  <c r="P4648" i="7" l="1"/>
  <c r="N4648" i="7"/>
  <c r="O4648" i="7"/>
  <c r="O4649" i="7" l="1"/>
  <c r="N4649" i="7"/>
  <c r="P4649" i="7"/>
  <c r="N4650" i="7" l="1"/>
  <c r="O4650" i="7"/>
  <c r="P4650" i="7"/>
  <c r="P4651" i="7" l="1"/>
  <c r="O4651" i="7"/>
  <c r="N4651" i="7"/>
  <c r="P4652" i="7" l="1"/>
  <c r="N4652" i="7"/>
  <c r="O4652" i="7"/>
  <c r="P4653" i="7" l="1"/>
  <c r="N4653" i="7"/>
  <c r="O4653" i="7"/>
  <c r="N4654" i="7" l="1"/>
  <c r="O4654" i="7"/>
  <c r="P4654" i="7"/>
  <c r="P4655" i="7" l="1"/>
  <c r="O4655" i="7"/>
  <c r="N4655" i="7"/>
  <c r="P4656" i="7" l="1"/>
  <c r="O4656" i="7"/>
  <c r="N4656" i="7"/>
  <c r="N4657" i="7" l="1"/>
  <c r="P4657" i="7"/>
  <c r="O4657" i="7"/>
  <c r="N4658" i="7" l="1"/>
  <c r="O4658" i="7"/>
  <c r="P4658" i="7"/>
  <c r="P4659" i="7" l="1"/>
  <c r="N4659" i="7"/>
  <c r="O4659" i="7"/>
  <c r="N4660" i="7" l="1"/>
  <c r="O4660" i="7"/>
  <c r="P4660" i="7"/>
  <c r="P4661" i="7" l="1"/>
  <c r="O4661" i="7"/>
  <c r="N4661" i="7"/>
  <c r="O4662" i="7" l="1"/>
  <c r="N4662" i="7"/>
  <c r="P4662" i="7"/>
  <c r="N4663" i="7" l="1"/>
  <c r="P4663" i="7"/>
  <c r="O4663" i="7"/>
  <c r="O4664" i="7" l="1"/>
  <c r="N4664" i="7"/>
  <c r="P4664" i="7"/>
  <c r="O4665" i="7" l="1"/>
  <c r="P4665" i="7"/>
  <c r="N4665" i="7"/>
  <c r="N4666" i="7" l="1"/>
  <c r="O4666" i="7"/>
  <c r="P4666" i="7"/>
  <c r="N4667" i="7" l="1"/>
  <c r="P4667" i="7"/>
  <c r="O4667" i="7"/>
  <c r="N4668" i="7" l="1"/>
  <c r="P4668" i="7"/>
  <c r="O4668" i="7"/>
  <c r="N4669" i="7" l="1"/>
  <c r="P4669" i="7"/>
  <c r="O4669" i="7"/>
  <c r="O4670" i="7" l="1"/>
  <c r="P4670" i="7"/>
  <c r="N4670" i="7"/>
  <c r="N4671" i="7" l="1"/>
  <c r="O4671" i="7"/>
  <c r="P4671" i="7"/>
  <c r="P4672" i="7" l="1"/>
  <c r="O4672" i="7"/>
  <c r="N4672" i="7"/>
  <c r="O4673" i="7" l="1"/>
  <c r="N4673" i="7"/>
  <c r="P4673" i="7"/>
  <c r="N4674" i="7" l="1"/>
  <c r="P4674" i="7"/>
  <c r="O4674" i="7"/>
  <c r="P4675" i="7" l="1"/>
  <c r="O4675" i="7"/>
  <c r="N4675" i="7"/>
  <c r="N4676" i="7" l="1"/>
  <c r="P4676" i="7"/>
  <c r="O4676" i="7"/>
  <c r="N4677" i="7" l="1"/>
  <c r="P4677" i="7"/>
  <c r="O4677" i="7"/>
  <c r="N4678" i="7" l="1"/>
  <c r="O4678" i="7"/>
  <c r="P4678" i="7"/>
  <c r="O4679" i="7" l="1"/>
  <c r="P4679" i="7"/>
  <c r="N4679" i="7"/>
  <c r="P4680" i="7" l="1"/>
  <c r="O4680" i="7"/>
  <c r="N4680" i="7"/>
  <c r="O4681" i="7" l="1"/>
  <c r="N4681" i="7"/>
  <c r="P4681" i="7"/>
  <c r="P4682" i="7" l="1"/>
  <c r="N4682" i="7"/>
  <c r="O4682" i="7"/>
  <c r="P4683" i="7" l="1"/>
  <c r="O4683" i="7"/>
  <c r="N4683" i="7"/>
  <c r="P4684" i="7" l="1"/>
  <c r="O4684" i="7"/>
  <c r="N4684" i="7"/>
  <c r="P4685" i="7" l="1"/>
  <c r="O4685" i="7"/>
  <c r="N4685" i="7"/>
  <c r="P4686" i="7" l="1"/>
  <c r="O4686" i="7"/>
  <c r="N4686" i="7"/>
  <c r="O4687" i="7" l="1"/>
  <c r="N4687" i="7"/>
  <c r="P4687" i="7"/>
  <c r="N4688" i="7" l="1"/>
  <c r="P4688" i="7"/>
  <c r="O4688" i="7"/>
  <c r="N4689" i="7" l="1"/>
  <c r="O4689" i="7"/>
  <c r="P4689" i="7"/>
  <c r="N4690" i="7" l="1"/>
  <c r="P4690" i="7"/>
  <c r="O4690" i="7"/>
  <c r="O4691" i="7" l="1"/>
  <c r="N4691" i="7"/>
  <c r="P4691" i="7"/>
  <c r="O4692" i="7" l="1"/>
  <c r="P4692" i="7"/>
  <c r="N4692" i="7"/>
  <c r="O4693" i="7" l="1"/>
  <c r="P4693" i="7"/>
  <c r="N4693" i="7"/>
  <c r="N4694" i="7" l="1"/>
  <c r="P4694" i="7"/>
  <c r="O4694" i="7"/>
  <c r="N4695" i="7" l="1"/>
  <c r="P4695" i="7"/>
  <c r="O4695" i="7"/>
  <c r="O4696" i="7" l="1"/>
  <c r="N4696" i="7"/>
  <c r="P4696" i="7"/>
  <c r="P4697" i="7" l="1"/>
  <c r="N4697" i="7"/>
  <c r="O4697" i="7"/>
  <c r="O4698" i="7" l="1"/>
  <c r="N4698" i="7"/>
  <c r="P4698" i="7"/>
  <c r="O4699" i="7" l="1"/>
  <c r="P4699" i="7"/>
  <c r="N4699" i="7"/>
  <c r="N4700" i="7" l="1"/>
  <c r="P4700" i="7"/>
  <c r="O4700" i="7"/>
  <c r="P4701" i="7" l="1"/>
  <c r="O4701" i="7"/>
  <c r="N4701" i="7"/>
  <c r="N4702" i="7" l="1"/>
  <c r="O4702" i="7"/>
  <c r="P4702" i="7"/>
  <c r="O4703" i="7" l="1"/>
  <c r="N4703" i="7"/>
  <c r="P4703" i="7"/>
  <c r="P4704" i="7" l="1"/>
  <c r="N4704" i="7"/>
  <c r="O4704" i="7"/>
  <c r="P4705" i="7" l="1"/>
  <c r="N4705" i="7"/>
  <c r="O4705" i="7"/>
  <c r="N4706" i="7" l="1"/>
  <c r="P4706" i="7"/>
  <c r="O4706" i="7"/>
  <c r="P4707" i="7" l="1"/>
  <c r="N4707" i="7"/>
  <c r="O4707" i="7"/>
  <c r="O4708" i="7" l="1"/>
  <c r="P4708" i="7"/>
  <c r="N4708" i="7"/>
  <c r="P4709" i="7" l="1"/>
  <c r="N4709" i="7"/>
  <c r="O4709" i="7"/>
  <c r="N4710" i="7" l="1"/>
  <c r="O4710" i="7"/>
  <c r="P4710" i="7"/>
  <c r="N4711" i="7" l="1"/>
  <c r="P4711" i="7"/>
  <c r="O4711" i="7"/>
  <c r="N4712" i="7" l="1"/>
  <c r="P4712" i="7"/>
  <c r="O4712" i="7"/>
  <c r="O4713" i="7" l="1"/>
  <c r="P4713" i="7"/>
  <c r="N4713" i="7"/>
  <c r="P4714" i="7" l="1"/>
  <c r="N4714" i="7"/>
  <c r="O4714" i="7"/>
  <c r="O4715" i="7" l="1"/>
  <c r="N4715" i="7"/>
  <c r="P4715" i="7"/>
  <c r="O4716" i="7" l="1"/>
  <c r="N4716" i="7"/>
  <c r="P4716" i="7"/>
  <c r="N4717" i="7" l="1"/>
  <c r="O4717" i="7"/>
  <c r="P4717" i="7"/>
  <c r="N4718" i="7" l="1"/>
  <c r="O4718" i="7"/>
  <c r="P4718" i="7"/>
  <c r="O4719" i="7" l="1"/>
  <c r="N4719" i="7"/>
  <c r="P4719" i="7"/>
  <c r="N4720" i="7" l="1"/>
  <c r="O4720" i="7"/>
  <c r="P4720" i="7"/>
  <c r="O4721" i="7" l="1"/>
  <c r="P4721" i="7"/>
  <c r="N4721" i="7"/>
  <c r="O4722" i="7" l="1"/>
  <c r="P4722" i="7"/>
  <c r="N4722" i="7"/>
  <c r="P4723" i="7" l="1"/>
  <c r="O4723" i="7"/>
  <c r="N4723" i="7"/>
  <c r="O4724" i="7" l="1"/>
  <c r="P4724" i="7"/>
  <c r="N4724" i="7"/>
  <c r="O4725" i="7" l="1"/>
  <c r="P4725" i="7"/>
  <c r="N4725" i="7"/>
  <c r="N4726" i="7" l="1"/>
  <c r="P4726" i="7"/>
  <c r="O4726" i="7"/>
  <c r="P4727" i="7" l="1"/>
  <c r="O4727" i="7"/>
  <c r="N4727" i="7"/>
  <c r="P4728" i="7" l="1"/>
  <c r="O4728" i="7"/>
  <c r="N4728" i="7"/>
  <c r="P4729" i="7" l="1"/>
  <c r="O4729" i="7"/>
  <c r="N4729" i="7"/>
  <c r="O4730" i="7" l="1"/>
  <c r="N4730" i="7"/>
  <c r="P4730" i="7"/>
  <c r="P4731" i="7" l="1"/>
  <c r="N4731" i="7"/>
  <c r="O4731" i="7"/>
  <c r="P4732" i="7" l="1"/>
  <c r="N4732" i="7"/>
  <c r="O4732" i="7"/>
  <c r="P4733" i="7" l="1"/>
  <c r="N4733" i="7"/>
  <c r="O4733" i="7"/>
  <c r="O4734" i="7" l="1"/>
  <c r="N4734" i="7"/>
  <c r="P4734" i="7"/>
  <c r="N4735" i="7" l="1"/>
  <c r="P4735" i="7"/>
  <c r="O4735" i="7"/>
  <c r="P4736" i="7" l="1"/>
  <c r="N4736" i="7"/>
  <c r="O4736" i="7"/>
  <c r="N4737" i="7" l="1"/>
  <c r="P4737" i="7"/>
  <c r="O4737" i="7"/>
  <c r="O4738" i="7" l="1"/>
  <c r="N4738" i="7"/>
  <c r="P4738" i="7"/>
  <c r="P4739" i="7" l="1"/>
  <c r="O4739" i="7"/>
  <c r="N4739" i="7"/>
  <c r="O4740" i="7" l="1"/>
  <c r="N4740" i="7"/>
  <c r="P4740" i="7"/>
  <c r="O4741" i="7" l="1"/>
  <c r="P4741" i="7"/>
  <c r="N4741" i="7"/>
  <c r="P4742" i="7" l="1"/>
  <c r="O4742" i="7"/>
  <c r="N4742" i="7"/>
  <c r="N4743" i="7" l="1"/>
  <c r="O4743" i="7"/>
  <c r="P4743" i="7"/>
  <c r="P4744" i="7" l="1"/>
  <c r="N4744" i="7"/>
  <c r="O4744" i="7"/>
  <c r="P4745" i="7" l="1"/>
  <c r="N4745" i="7"/>
  <c r="O4745" i="7"/>
  <c r="N4746" i="7" l="1"/>
  <c r="P4746" i="7"/>
  <c r="O4746" i="7"/>
  <c r="O4747" i="7" l="1"/>
  <c r="N4747" i="7"/>
  <c r="P4747" i="7"/>
  <c r="O4748" i="7" l="1"/>
  <c r="N4748" i="7"/>
  <c r="P4748" i="7"/>
  <c r="P4749" i="7" l="1"/>
  <c r="O4749" i="7"/>
  <c r="N4749" i="7"/>
  <c r="P4750" i="7" l="1"/>
  <c r="O4750" i="7"/>
  <c r="N4750" i="7"/>
  <c r="N4751" i="7" l="1"/>
  <c r="O4751" i="7"/>
  <c r="P4751" i="7"/>
  <c r="O4752" i="7" l="1"/>
  <c r="N4752" i="7"/>
  <c r="P4752" i="7"/>
  <c r="N4753" i="7" l="1"/>
  <c r="O4753" i="7"/>
  <c r="P4753" i="7"/>
  <c r="N4754" i="7" l="1"/>
  <c r="P4754" i="7"/>
  <c r="O4754" i="7"/>
  <c r="O4755" i="7" l="1"/>
  <c r="P4755" i="7"/>
  <c r="N4755" i="7"/>
  <c r="P4756" i="7" l="1"/>
  <c r="N4756" i="7"/>
  <c r="O4756" i="7"/>
  <c r="N4757" i="7" l="1"/>
  <c r="O4757" i="7"/>
  <c r="P4757" i="7"/>
  <c r="O4758" i="7" l="1"/>
  <c r="N4758" i="7"/>
  <c r="P4758" i="7"/>
  <c r="N4759" i="7" l="1"/>
  <c r="O4759" i="7"/>
  <c r="P4759" i="7"/>
  <c r="N4760" i="7" l="1"/>
  <c r="O4760" i="7"/>
  <c r="P4760" i="7"/>
  <c r="P4761" i="7" l="1"/>
  <c r="N4761" i="7"/>
  <c r="O4761" i="7"/>
  <c r="N4762" i="7" l="1"/>
  <c r="P4762" i="7"/>
  <c r="O4762" i="7"/>
  <c r="P4763" i="7" l="1"/>
  <c r="O4763" i="7"/>
  <c r="N4763" i="7"/>
  <c r="O4764" i="7" l="1"/>
  <c r="N4764" i="7"/>
  <c r="P4764" i="7"/>
  <c r="O4765" i="7" l="1"/>
  <c r="N4765" i="7"/>
  <c r="P4765" i="7"/>
  <c r="P4766" i="7" l="1"/>
  <c r="N4766" i="7"/>
  <c r="O4766" i="7"/>
  <c r="O4767" i="7" l="1"/>
  <c r="N4767" i="7"/>
  <c r="P4767" i="7"/>
  <c r="O4768" i="7" l="1"/>
  <c r="N4768" i="7"/>
  <c r="P4768" i="7"/>
  <c r="N4769" i="7" l="1"/>
  <c r="O4769" i="7"/>
  <c r="P4769" i="7"/>
  <c r="N4770" i="7" l="1"/>
  <c r="P4770" i="7"/>
  <c r="O4770" i="7"/>
  <c r="O4771" i="7" l="1"/>
  <c r="N4771" i="7"/>
  <c r="P4771" i="7"/>
  <c r="O4772" i="7" l="1"/>
  <c r="N4772" i="7"/>
  <c r="P4772" i="7"/>
  <c r="O4773" i="7" l="1"/>
  <c r="N4773" i="7"/>
  <c r="P4773" i="7"/>
  <c r="P4774" i="7" l="1"/>
  <c r="N4774" i="7"/>
  <c r="O4774" i="7"/>
  <c r="N4775" i="7" l="1"/>
  <c r="O4775" i="7"/>
  <c r="P4775" i="7"/>
  <c r="N4776" i="7" l="1"/>
  <c r="P4776" i="7"/>
  <c r="O4776" i="7"/>
  <c r="O4777" i="7" l="1"/>
  <c r="N4777" i="7"/>
  <c r="P4777" i="7"/>
  <c r="N4778" i="7" l="1"/>
  <c r="P4778" i="7"/>
  <c r="O4778" i="7"/>
  <c r="O4779" i="7" l="1"/>
  <c r="N4779" i="7"/>
  <c r="P4779" i="7"/>
  <c r="O4780" i="7" l="1"/>
  <c r="P4780" i="7"/>
  <c r="N4780" i="7"/>
  <c r="P4781" i="7" l="1"/>
  <c r="O4781" i="7"/>
  <c r="N4781" i="7"/>
  <c r="N4782" i="7" l="1"/>
  <c r="O4782" i="7"/>
  <c r="P4782" i="7"/>
  <c r="P4783" i="7" l="1"/>
  <c r="O4783" i="7"/>
  <c r="N4783" i="7"/>
  <c r="O4784" i="7" l="1"/>
  <c r="N4784" i="7"/>
  <c r="P4784" i="7"/>
  <c r="O4785" i="7" l="1"/>
  <c r="P4785" i="7"/>
  <c r="N4785" i="7"/>
  <c r="N4786" i="7" l="1"/>
  <c r="P4786" i="7"/>
  <c r="O4786" i="7"/>
  <c r="O4787" i="7" l="1"/>
  <c r="N4787" i="7"/>
  <c r="P4787" i="7"/>
  <c r="O4788" i="7" l="1"/>
  <c r="N4788" i="7"/>
  <c r="P4788" i="7"/>
  <c r="O4789" i="7" l="1"/>
  <c r="N4789" i="7"/>
  <c r="P4789" i="7"/>
  <c r="O4790" i="7" l="1"/>
  <c r="N4790" i="7"/>
  <c r="P4790" i="7"/>
  <c r="O4791" i="7" l="1"/>
  <c r="P4791" i="7"/>
  <c r="N4791" i="7"/>
  <c r="P4792" i="7" l="1"/>
  <c r="N4792" i="7"/>
  <c r="O4792" i="7"/>
  <c r="P4793" i="7" l="1"/>
  <c r="N4793" i="7"/>
  <c r="O4793" i="7"/>
  <c r="P4794" i="7" l="1"/>
  <c r="O4794" i="7"/>
  <c r="N4794" i="7"/>
  <c r="N4795" i="7" l="1"/>
  <c r="O4795" i="7"/>
  <c r="P4795" i="7"/>
  <c r="P4796" i="7" l="1"/>
  <c r="O4796" i="7"/>
  <c r="N4796" i="7"/>
  <c r="N4797" i="7" l="1"/>
  <c r="O4797" i="7"/>
  <c r="P4797" i="7"/>
  <c r="N4798" i="7" l="1"/>
  <c r="P4798" i="7"/>
  <c r="O4798" i="7"/>
  <c r="N4799" i="7" l="1"/>
  <c r="O4799" i="7"/>
  <c r="P4799" i="7"/>
  <c r="O4800" i="7" l="1"/>
  <c r="N4800" i="7"/>
  <c r="P4800" i="7"/>
  <c r="O4801" i="7" l="1"/>
  <c r="N4801" i="7"/>
  <c r="P4801" i="7"/>
  <c r="N4802" i="7" l="1"/>
  <c r="O4802" i="7"/>
  <c r="P4802" i="7"/>
  <c r="N4803" i="7" l="1"/>
  <c r="O4803" i="7"/>
  <c r="P4803" i="7"/>
  <c r="P4804" i="7" l="1"/>
  <c r="N4804" i="7"/>
  <c r="O4804" i="7"/>
  <c r="P4805" i="7" l="1"/>
  <c r="N4805" i="7"/>
  <c r="O4805" i="7"/>
  <c r="O4806" i="7" l="1"/>
  <c r="N4806" i="7"/>
  <c r="P4806" i="7"/>
  <c r="O4807" i="7" l="1"/>
  <c r="N4807" i="7"/>
  <c r="P4807" i="7"/>
  <c r="O4808" i="7" l="1"/>
  <c r="P4808" i="7"/>
  <c r="N4808" i="7"/>
  <c r="N4809" i="7" l="1"/>
  <c r="O4809" i="7"/>
  <c r="P4809" i="7"/>
  <c r="P4810" i="7" l="1"/>
  <c r="N4810" i="7"/>
  <c r="O4810" i="7"/>
  <c r="N4811" i="7" l="1"/>
  <c r="O4811" i="7"/>
  <c r="P4811" i="7"/>
  <c r="O4812" i="7" l="1"/>
  <c r="N4812" i="7"/>
  <c r="P4812" i="7"/>
  <c r="P4813" i="7" l="1"/>
  <c r="N4813" i="7"/>
  <c r="O4813" i="7"/>
  <c r="O4814" i="7" l="1"/>
  <c r="N4814" i="7"/>
  <c r="P4814" i="7"/>
  <c r="O4815" i="7" l="1"/>
  <c r="N4815" i="7"/>
  <c r="P4815" i="7"/>
  <c r="N4816" i="7" l="1"/>
  <c r="P4816" i="7"/>
  <c r="O4816" i="7"/>
  <c r="N4817" i="7" l="1"/>
  <c r="O4817" i="7"/>
  <c r="P4817" i="7"/>
  <c r="P4818" i="7" l="1"/>
  <c r="O4818" i="7"/>
  <c r="N4818" i="7"/>
  <c r="O4819" i="7" l="1"/>
  <c r="N4819" i="7"/>
  <c r="P4819" i="7"/>
  <c r="N4820" i="7" l="1"/>
  <c r="O4820" i="7"/>
  <c r="P4820" i="7"/>
  <c r="N4821" i="7" l="1"/>
  <c r="O4821" i="7"/>
  <c r="P4821" i="7"/>
  <c r="N4822" i="7" l="1"/>
  <c r="P4822" i="7"/>
  <c r="O4822" i="7"/>
  <c r="P4823" i="7" l="1"/>
  <c r="N4823" i="7"/>
  <c r="O4823" i="7"/>
  <c r="O4824" i="7" l="1"/>
  <c r="N4824" i="7"/>
  <c r="P4824" i="7"/>
  <c r="P4825" i="7" l="1"/>
  <c r="O4825" i="7"/>
  <c r="N4825" i="7"/>
  <c r="O4826" i="7" l="1"/>
  <c r="N4826" i="7"/>
  <c r="P4826" i="7"/>
  <c r="O4827" i="7" l="1"/>
  <c r="P4827" i="7"/>
  <c r="N4827" i="7"/>
  <c r="N4828" i="7" l="1"/>
  <c r="P4828" i="7"/>
  <c r="O4828" i="7"/>
  <c r="N4829" i="7" l="1"/>
  <c r="O4829" i="7"/>
  <c r="P4829" i="7"/>
  <c r="P4830" i="7" l="1"/>
  <c r="O4830" i="7"/>
  <c r="N4830" i="7"/>
  <c r="O4831" i="7" l="1"/>
  <c r="N4831" i="7"/>
  <c r="P4831" i="7"/>
  <c r="O4832" i="7" l="1"/>
  <c r="N4832" i="7"/>
  <c r="P4832" i="7"/>
  <c r="N4833" i="7" l="1"/>
  <c r="O4833" i="7"/>
  <c r="P4833" i="7"/>
  <c r="N4834" i="7" l="1"/>
  <c r="P4834" i="7"/>
  <c r="O4834" i="7"/>
  <c r="N4835" i="7" l="1"/>
  <c r="O4835" i="7"/>
  <c r="P4835" i="7"/>
  <c r="O4836" i="7" l="1"/>
  <c r="N4836" i="7"/>
  <c r="P4836" i="7"/>
  <c r="O4837" i="7" l="1"/>
  <c r="N4837" i="7"/>
  <c r="P4837" i="7"/>
  <c r="O4838" i="7" l="1"/>
  <c r="N4838" i="7"/>
  <c r="P4838" i="7"/>
  <c r="P4839" i="7" l="1"/>
  <c r="N4839" i="7"/>
  <c r="O4839" i="7"/>
  <c r="P4840" i="7" l="1"/>
  <c r="N4840" i="7"/>
  <c r="O4840" i="7"/>
  <c r="N4841" i="7" l="1"/>
  <c r="P4841" i="7"/>
  <c r="O4841" i="7"/>
  <c r="P4842" i="7" l="1"/>
  <c r="O4842" i="7"/>
  <c r="N4842" i="7"/>
  <c r="N4843" i="7" l="1"/>
  <c r="O4843" i="7"/>
  <c r="P4843" i="7"/>
  <c r="P4844" i="7" l="1"/>
  <c r="O4844" i="7"/>
  <c r="N4844" i="7"/>
  <c r="O4845" i="7" l="1"/>
  <c r="P4845" i="7"/>
  <c r="N4845" i="7"/>
  <c r="N4846" i="7" l="1"/>
  <c r="O4846" i="7"/>
  <c r="P4846" i="7"/>
  <c r="O4847" i="7" l="1"/>
  <c r="N4847" i="7"/>
  <c r="P4847" i="7"/>
  <c r="P4848" i="7" l="1"/>
  <c r="N4848" i="7"/>
  <c r="O4848" i="7"/>
  <c r="O4849" i="7" l="1"/>
  <c r="N4849" i="7"/>
  <c r="P4849" i="7"/>
  <c r="N4850" i="7" l="1"/>
  <c r="O4850" i="7"/>
  <c r="P4850" i="7"/>
  <c r="N4851" i="7" l="1"/>
  <c r="P4851" i="7"/>
  <c r="O4851" i="7"/>
  <c r="O4852" i="7" l="1"/>
  <c r="P4852" i="7"/>
  <c r="N4852" i="7"/>
  <c r="P4853" i="7" l="1"/>
  <c r="N4853" i="7"/>
  <c r="O4853" i="7"/>
  <c r="N4854" i="7" l="1"/>
  <c r="O4854" i="7"/>
  <c r="P4854" i="7"/>
  <c r="O4855" i="7" l="1"/>
  <c r="N4855" i="7"/>
  <c r="P4855" i="7"/>
  <c r="P4856" i="7" l="1"/>
  <c r="N4856" i="7"/>
  <c r="O4856" i="7"/>
  <c r="N4857" i="7" l="1"/>
  <c r="O4857" i="7"/>
  <c r="P4857" i="7"/>
  <c r="O4858" i="7" l="1"/>
  <c r="P4858" i="7"/>
  <c r="N4858" i="7"/>
  <c r="N4859" i="7" l="1"/>
  <c r="P4859" i="7"/>
  <c r="O4859" i="7"/>
  <c r="P4860" i="7" l="1"/>
  <c r="N4860" i="7"/>
  <c r="O4860" i="7"/>
  <c r="N4861" i="7" l="1"/>
  <c r="O4861" i="7"/>
  <c r="P4861" i="7"/>
  <c r="N4862" i="7" l="1"/>
  <c r="P4862" i="7"/>
  <c r="O4862" i="7"/>
  <c r="N4863" i="7" l="1"/>
  <c r="P4863" i="7"/>
  <c r="O4863" i="7"/>
  <c r="O4864" i="7" l="1"/>
  <c r="P4864" i="7"/>
  <c r="N4864" i="7"/>
  <c r="P4865" i="7" l="1"/>
  <c r="O4865" i="7"/>
  <c r="N4865" i="7"/>
  <c r="O4866" i="7" l="1"/>
  <c r="P4866" i="7"/>
  <c r="N4866" i="7"/>
  <c r="N4867" i="7" l="1"/>
  <c r="O4867" i="7"/>
  <c r="P4867" i="7"/>
  <c r="N4868" i="7" l="1"/>
  <c r="O4868" i="7"/>
  <c r="P4868" i="7"/>
  <c r="N4869" i="7" l="1"/>
  <c r="P4869" i="7"/>
  <c r="O4869" i="7"/>
  <c r="N4870" i="7" l="1"/>
  <c r="O4870" i="7"/>
  <c r="P4870" i="7"/>
  <c r="O4871" i="7" l="1"/>
  <c r="N4871" i="7"/>
  <c r="P4871" i="7"/>
  <c r="P4872" i="7" l="1"/>
  <c r="O4872" i="7"/>
  <c r="N4872" i="7"/>
  <c r="N4873" i="7" l="1"/>
  <c r="P4873" i="7"/>
  <c r="O4873" i="7"/>
  <c r="O4874" i="7" l="1"/>
  <c r="P4874" i="7"/>
  <c r="N4874" i="7"/>
  <c r="P4875" i="7" l="1"/>
  <c r="N4875" i="7"/>
  <c r="O4875" i="7"/>
  <c r="O4876" i="7" l="1"/>
  <c r="P4876" i="7"/>
  <c r="N4876" i="7"/>
  <c r="O4877" i="7" l="1"/>
  <c r="N4877" i="7"/>
  <c r="P4877" i="7"/>
  <c r="N4878" i="7" l="1"/>
  <c r="P4878" i="7"/>
  <c r="O4878" i="7"/>
  <c r="N4879" i="7" l="1"/>
  <c r="O4879" i="7"/>
  <c r="P4879" i="7"/>
  <c r="O4880" i="7" l="1"/>
  <c r="P4880" i="7"/>
  <c r="N4880" i="7"/>
  <c r="O4881" i="7" l="1"/>
  <c r="N4881" i="7"/>
  <c r="P4881" i="7"/>
  <c r="O4882" i="7" l="1"/>
  <c r="N4882" i="7"/>
  <c r="P4882" i="7"/>
  <c r="O4883" i="7" l="1"/>
  <c r="N4883" i="7"/>
  <c r="P4883" i="7"/>
  <c r="N4884" i="7" l="1"/>
  <c r="P4884" i="7"/>
  <c r="O4884" i="7"/>
  <c r="O4885" i="7" l="1"/>
  <c r="N4885" i="7"/>
  <c r="P4885" i="7"/>
  <c r="P4886" i="7" l="1"/>
  <c r="O4886" i="7"/>
  <c r="N4886" i="7"/>
  <c r="N4887" i="7" l="1"/>
  <c r="P4887" i="7"/>
  <c r="O4887" i="7"/>
  <c r="O4888" i="7" l="1"/>
  <c r="N4888" i="7"/>
  <c r="P4888" i="7"/>
  <c r="N4889" i="7" l="1"/>
  <c r="O4889" i="7"/>
  <c r="P4889" i="7"/>
  <c r="P4890" i="7" l="1"/>
  <c r="N4890" i="7"/>
  <c r="O4890" i="7"/>
  <c r="N4891" i="7" l="1"/>
  <c r="O4891" i="7"/>
  <c r="P4891" i="7"/>
  <c r="O4892" i="7" l="1"/>
  <c r="P4892" i="7"/>
  <c r="N4892" i="7"/>
  <c r="P4893" i="7" l="1"/>
  <c r="N4893" i="7"/>
  <c r="O4893" i="7"/>
  <c r="O4894" i="7" l="1"/>
  <c r="N4894" i="7"/>
  <c r="P4894" i="7"/>
  <c r="P4895" i="7" l="1"/>
  <c r="N4895" i="7"/>
  <c r="O4895" i="7"/>
  <c r="P4896" i="7" l="1"/>
  <c r="O4896" i="7"/>
  <c r="N4896" i="7"/>
  <c r="N4897" i="7" l="1"/>
  <c r="P4897" i="7"/>
  <c r="O4897" i="7"/>
  <c r="P4898" i="7" l="1"/>
  <c r="O4898" i="7"/>
  <c r="N4898" i="7"/>
  <c r="N4899" i="7" l="1"/>
  <c r="O4899" i="7"/>
  <c r="P4899" i="7"/>
  <c r="O4900" i="7" l="1"/>
  <c r="N4900" i="7"/>
  <c r="P4900" i="7"/>
  <c r="N4901" i="7" l="1"/>
  <c r="O4901" i="7"/>
  <c r="P4901" i="7"/>
  <c r="N4902" i="7" l="1"/>
  <c r="O4902" i="7"/>
  <c r="P4902" i="7"/>
  <c r="N4903" i="7" l="1"/>
  <c r="O4903" i="7"/>
  <c r="P4903" i="7"/>
  <c r="O4904" i="7" l="1"/>
  <c r="P4904" i="7"/>
  <c r="N4904" i="7"/>
  <c r="N4905" i="7" l="1"/>
  <c r="P4905" i="7"/>
  <c r="O4905" i="7"/>
  <c r="P4906" i="7" l="1"/>
  <c r="O4906" i="7"/>
  <c r="N4906" i="7"/>
  <c r="N4907" i="7" l="1"/>
  <c r="O4907" i="7"/>
  <c r="P4907" i="7"/>
  <c r="P4908" i="7" l="1"/>
  <c r="N4908" i="7"/>
  <c r="O4908" i="7"/>
  <c r="N4909" i="7" l="1"/>
  <c r="P4909" i="7"/>
  <c r="O4909" i="7"/>
  <c r="P4910" i="7" l="1"/>
  <c r="N4910" i="7"/>
  <c r="O4910" i="7"/>
  <c r="N4911" i="7" l="1"/>
  <c r="P4911" i="7"/>
  <c r="O4911" i="7"/>
  <c r="P4912" i="7" l="1"/>
  <c r="O4912" i="7"/>
  <c r="N4912" i="7"/>
  <c r="N4913" i="7" l="1"/>
  <c r="P4913" i="7"/>
  <c r="O4913" i="7"/>
  <c r="O4914" i="7" l="1"/>
  <c r="P4914" i="7"/>
  <c r="N4914" i="7"/>
  <c r="N4915" i="7" l="1"/>
  <c r="P4915" i="7"/>
  <c r="O4915" i="7"/>
  <c r="P4916" i="7" l="1"/>
  <c r="O4916" i="7"/>
  <c r="N4916" i="7"/>
  <c r="N4917" i="7" l="1"/>
  <c r="O4917" i="7"/>
  <c r="P4917" i="7"/>
  <c r="P4918" i="7" l="1"/>
  <c r="O4918" i="7"/>
  <c r="N4918" i="7"/>
  <c r="N4919" i="7" l="1"/>
  <c r="P4919" i="7"/>
  <c r="O4919" i="7"/>
  <c r="P4920" i="7" l="1"/>
  <c r="N4920" i="7"/>
  <c r="O4920" i="7"/>
  <c r="N4921" i="7" l="1"/>
  <c r="O4921" i="7"/>
  <c r="P4921" i="7"/>
  <c r="P4922" i="7" l="1"/>
  <c r="O4922" i="7"/>
  <c r="N4922" i="7"/>
  <c r="P4923" i="7" l="1"/>
  <c r="O4923" i="7"/>
  <c r="N4923" i="7"/>
  <c r="N4924" i="7" l="1"/>
  <c r="P4924" i="7"/>
  <c r="O4924" i="7"/>
  <c r="P4925" i="7" l="1"/>
  <c r="O4925" i="7"/>
  <c r="N4925" i="7"/>
  <c r="O4926" i="7" l="1"/>
  <c r="N4926" i="7"/>
  <c r="P4926" i="7"/>
  <c r="N4927" i="7" l="1"/>
  <c r="O4927" i="7"/>
  <c r="P4927" i="7"/>
  <c r="N4928" i="7" l="1"/>
  <c r="P4928" i="7"/>
  <c r="O4928" i="7"/>
  <c r="N4929" i="7" l="1"/>
  <c r="O4929" i="7"/>
  <c r="P4929" i="7"/>
  <c r="P4930" i="7" l="1"/>
  <c r="N4930" i="7"/>
  <c r="O4930" i="7"/>
  <c r="N4931" i="7" l="1"/>
  <c r="O4931" i="7"/>
  <c r="P4931" i="7"/>
  <c r="O4932" i="7" l="1"/>
  <c r="P4932" i="7"/>
  <c r="N4932" i="7"/>
  <c r="N4933" i="7" l="1"/>
  <c r="O4933" i="7"/>
  <c r="P4933" i="7"/>
  <c r="O4934" i="7" l="1"/>
  <c r="P4934" i="7"/>
  <c r="N4934" i="7"/>
  <c r="P4935" i="7" l="1"/>
  <c r="N4935" i="7"/>
  <c r="O4935" i="7"/>
  <c r="O4936" i="7" l="1"/>
  <c r="P4936" i="7"/>
  <c r="N4936" i="7"/>
  <c r="N4937" i="7" l="1"/>
  <c r="P4937" i="7"/>
  <c r="O4937" i="7"/>
  <c r="O4938" i="7" l="1"/>
  <c r="P4938" i="7"/>
  <c r="N4938" i="7"/>
  <c r="N4939" i="7" l="1"/>
  <c r="P4939" i="7"/>
  <c r="O4939" i="7"/>
  <c r="O4940" i="7" l="1"/>
  <c r="P4940" i="7"/>
  <c r="N4940" i="7"/>
  <c r="N4941" i="7" l="1"/>
  <c r="O4941" i="7"/>
  <c r="P4941" i="7"/>
  <c r="O4942" i="7" l="1"/>
  <c r="P4942" i="7"/>
  <c r="N4942" i="7"/>
  <c r="O4943" i="7" l="1"/>
  <c r="N4943" i="7"/>
  <c r="P4943" i="7"/>
  <c r="P4944" i="7" l="1"/>
  <c r="N4944" i="7"/>
  <c r="O4944" i="7"/>
  <c r="P4945" i="7" l="1"/>
  <c r="N4945" i="7"/>
  <c r="O4945" i="7"/>
  <c r="O4946" i="7" l="1"/>
  <c r="P4946" i="7"/>
  <c r="N4946" i="7"/>
  <c r="N4947" i="7" l="1"/>
  <c r="O4947" i="7"/>
  <c r="P4947" i="7"/>
  <c r="P4948" i="7" l="1"/>
  <c r="N4948" i="7"/>
  <c r="O4948" i="7"/>
  <c r="N4949" i="7" l="1"/>
  <c r="P4949" i="7"/>
  <c r="O4949" i="7"/>
  <c r="P4950" i="7" l="1"/>
  <c r="N4950" i="7"/>
  <c r="O4950" i="7"/>
  <c r="N4951" i="7" l="1"/>
  <c r="P4951" i="7"/>
  <c r="O4951" i="7"/>
  <c r="O4952" i="7" l="1"/>
  <c r="P4952" i="7"/>
  <c r="N4952" i="7"/>
  <c r="N4953" i="7" l="1"/>
  <c r="P4953" i="7"/>
  <c r="O4953" i="7"/>
  <c r="P4954" i="7" l="1"/>
  <c r="O4954" i="7"/>
  <c r="N4954" i="7"/>
  <c r="N4955" i="7" l="1"/>
  <c r="O4955" i="7"/>
  <c r="P4955" i="7"/>
  <c r="O4956" i="7" l="1"/>
  <c r="P4956" i="7"/>
  <c r="N4956" i="7"/>
  <c r="N4957" i="7" l="1"/>
  <c r="O4957" i="7"/>
  <c r="P4957" i="7"/>
  <c r="O4958" i="7" l="1"/>
  <c r="P4958" i="7"/>
  <c r="N4958" i="7"/>
  <c r="N4959" i="7" l="1"/>
  <c r="O4959" i="7"/>
  <c r="P4959" i="7"/>
  <c r="P4960" i="7" l="1"/>
  <c r="O4960" i="7"/>
  <c r="N4960" i="7"/>
  <c r="N4961" i="7" l="1"/>
  <c r="O4961" i="7"/>
  <c r="P4961" i="7"/>
  <c r="P4962" i="7" l="1"/>
  <c r="N4962" i="7"/>
  <c r="O4962" i="7"/>
  <c r="N4963" i="7" l="1"/>
  <c r="P4963" i="7"/>
  <c r="O4963" i="7"/>
  <c r="O4964" i="7" l="1"/>
  <c r="N4964" i="7"/>
  <c r="P4964" i="7"/>
  <c r="N4965" i="7" l="1"/>
  <c r="O4965" i="7"/>
  <c r="P4965" i="7"/>
  <c r="O4966" i="7" l="1"/>
  <c r="N4966" i="7"/>
  <c r="P4966" i="7"/>
  <c r="P4967" i="7" l="1"/>
  <c r="O4967" i="7"/>
  <c r="N4967" i="7"/>
  <c r="N4968" i="7" l="1"/>
  <c r="O4968" i="7"/>
  <c r="P4968" i="7"/>
  <c r="N4969" i="7" l="1"/>
  <c r="P4969" i="7"/>
  <c r="O4969" i="7"/>
  <c r="P4970" i="7" l="1"/>
  <c r="O4970" i="7"/>
  <c r="N4970" i="7"/>
  <c r="N4971" i="7" l="1"/>
  <c r="P4971" i="7"/>
  <c r="O4971" i="7"/>
  <c r="P4972" i="7" l="1"/>
  <c r="O4972" i="7"/>
  <c r="N4972" i="7"/>
  <c r="N4973" i="7" l="1"/>
  <c r="P4973" i="7"/>
  <c r="O4973" i="7"/>
  <c r="O4974" i="7" l="1"/>
  <c r="P4974" i="7"/>
  <c r="N4974" i="7"/>
  <c r="N4975" i="7" l="1"/>
  <c r="P4975" i="7"/>
  <c r="O4975" i="7"/>
  <c r="P4976" i="7" l="1"/>
  <c r="O4976" i="7"/>
  <c r="N4976" i="7"/>
  <c r="N4977" i="7" l="1"/>
  <c r="O4977" i="7"/>
  <c r="P4977" i="7"/>
  <c r="P4978" i="7" l="1"/>
  <c r="O4978" i="7"/>
  <c r="N4978" i="7"/>
  <c r="N4979" i="7" l="1"/>
  <c r="P4979" i="7"/>
  <c r="O4979" i="7"/>
  <c r="P4980" i="7" l="1"/>
  <c r="O4980" i="7"/>
  <c r="N4980" i="7"/>
  <c r="N4981" i="7" l="1"/>
  <c r="P4981" i="7"/>
  <c r="O4981" i="7"/>
  <c r="P4982" i="7" l="1"/>
  <c r="O4982" i="7"/>
  <c r="N4982" i="7"/>
  <c r="O4983" i="7" l="1"/>
  <c r="N4983" i="7"/>
  <c r="P4983" i="7"/>
  <c r="O4984" i="7" l="1"/>
  <c r="P4984" i="7"/>
  <c r="N4984" i="7"/>
  <c r="N4985" i="7" l="1"/>
  <c r="P4985" i="7"/>
  <c r="O4985" i="7"/>
  <c r="N4986" i="7" l="1"/>
  <c r="P4986" i="7"/>
  <c r="O4986" i="7"/>
  <c r="N4987" i="7" l="1"/>
  <c r="P4987" i="7"/>
  <c r="O4987" i="7"/>
  <c r="P4988" i="7" l="1"/>
  <c r="N4988" i="7"/>
  <c r="O4988" i="7"/>
  <c r="N4989" i="7" l="1"/>
  <c r="O4989" i="7"/>
  <c r="P4989" i="7"/>
  <c r="O4990" i="7" l="1"/>
  <c r="N4990" i="7"/>
  <c r="P4990" i="7"/>
  <c r="N4991" i="7" l="1"/>
  <c r="P4991" i="7"/>
  <c r="O4991" i="7"/>
  <c r="P4992" i="7" l="1"/>
  <c r="O4992" i="7"/>
  <c r="N4992" i="7"/>
  <c r="N4993" i="7" l="1"/>
  <c r="P4993" i="7"/>
  <c r="O4993" i="7"/>
  <c r="O4994" i="7" l="1"/>
  <c r="P4994" i="7"/>
  <c r="N4994" i="7"/>
  <c r="N4995" i="7" l="1"/>
  <c r="O4995" i="7"/>
  <c r="P4995" i="7"/>
  <c r="O4996" i="7" l="1"/>
  <c r="P4996" i="7"/>
  <c r="N4996" i="7"/>
  <c r="N4997" i="7" l="1"/>
  <c r="P4997" i="7"/>
  <c r="O4997" i="7"/>
  <c r="P4998" i="7" l="1"/>
  <c r="O4998" i="7"/>
  <c r="N4998" i="7"/>
  <c r="N4999" i="7" l="1"/>
  <c r="O4999" i="7"/>
  <c r="P4999" i="7"/>
  <c r="P5000" i="7" l="1"/>
  <c r="N5000" i="7"/>
  <c r="O5000" i="7"/>
  <c r="N5001" i="7" l="1"/>
  <c r="O5001" i="7"/>
  <c r="P5001" i="7"/>
  <c r="P5002" i="7" l="1"/>
  <c r="O5002" i="7"/>
  <c r="N5002" i="7"/>
  <c r="O5003" i="7" l="1"/>
  <c r="N5003" i="7"/>
  <c r="P5003" i="7"/>
  <c r="O5004" i="7" l="1"/>
  <c r="N5004" i="7"/>
  <c r="P5004" i="7"/>
  <c r="N5005" i="7" l="1"/>
  <c r="O5005" i="7"/>
  <c r="P5005" i="7"/>
  <c r="N5006" i="7" l="1"/>
  <c r="P5006" i="7"/>
  <c r="O5006" i="7"/>
  <c r="N5007" i="7" l="1"/>
  <c r="O5007" i="7"/>
  <c r="P5007" i="7"/>
  <c r="P5008" i="7" l="1"/>
  <c r="N5008" i="7"/>
  <c r="O5008" i="7"/>
  <c r="N5009" i="7" l="1"/>
  <c r="P5009" i="7"/>
  <c r="O5009" i="7"/>
  <c r="O5010" i="7" l="1"/>
  <c r="P5010" i="7"/>
  <c r="N5010" i="7"/>
  <c r="N5011" i="7" l="1"/>
  <c r="P5011" i="7"/>
  <c r="O5011" i="7"/>
  <c r="N5012" i="7" l="1"/>
  <c r="O5012" i="7"/>
  <c r="P5012" i="7"/>
  <c r="O5013" i="7" l="1"/>
  <c r="N5013" i="7"/>
  <c r="P5013" i="7"/>
  <c r="P5014" i="7" l="1"/>
  <c r="O5014" i="7"/>
  <c r="N5014" i="7"/>
  <c r="N5015" i="7" l="1"/>
  <c r="O5015" i="7"/>
  <c r="P5015" i="7"/>
  <c r="N5016" i="7" l="1"/>
  <c r="P5016" i="7"/>
  <c r="O5016" i="7"/>
  <c r="N5017" i="7" l="1"/>
  <c r="O5017" i="7"/>
  <c r="P5017" i="7"/>
  <c r="N5018" i="7" l="1"/>
  <c r="P5018" i="7"/>
  <c r="O5018" i="7"/>
  <c r="N5019" i="7" l="1"/>
  <c r="P5019" i="7"/>
  <c r="O5019" i="7"/>
  <c r="N5020" i="7" l="1"/>
  <c r="P5020" i="7"/>
  <c r="O5020" i="7"/>
  <c r="O5021" i="7" l="1"/>
  <c r="N5021" i="7"/>
  <c r="P5021" i="7"/>
  <c r="N5022" i="7" l="1"/>
  <c r="P5022" i="7"/>
  <c r="O5022" i="7"/>
  <c r="P5023" i="7" l="1"/>
  <c r="N5023" i="7"/>
  <c r="O5023" i="7"/>
  <c r="N5024" i="7" l="1"/>
  <c r="P5024" i="7"/>
  <c r="O5024" i="7"/>
  <c r="O5025" i="7" l="1"/>
  <c r="N5025" i="7"/>
  <c r="P5025" i="7"/>
  <c r="O5026" i="7" l="1"/>
  <c r="P5026" i="7"/>
  <c r="N5026" i="7"/>
  <c r="N5027" i="7" l="1"/>
  <c r="O5027" i="7"/>
  <c r="P5027" i="7"/>
  <c r="N5028" i="7" l="1"/>
  <c r="O5028" i="7"/>
  <c r="P5028" i="7"/>
  <c r="N5029" i="7" l="1"/>
  <c r="P5029" i="7"/>
  <c r="O5029" i="7"/>
  <c r="N5030" i="7" l="1"/>
  <c r="O5030" i="7"/>
  <c r="P5030" i="7"/>
  <c r="P5031" i="7" l="1"/>
  <c r="N5031" i="7"/>
  <c r="O5031" i="7"/>
  <c r="P5032" i="7" l="1"/>
  <c r="N5032" i="7"/>
  <c r="O5032" i="7"/>
  <c r="P5033" i="7" l="1"/>
  <c r="N5033" i="7"/>
  <c r="O5033" i="7"/>
  <c r="P5034" i="7" l="1"/>
  <c r="O5034" i="7"/>
  <c r="N5034" i="7"/>
  <c r="P5035" i="7" l="1"/>
  <c r="N5035" i="7"/>
  <c r="O5035" i="7"/>
  <c r="O5036" i="7" l="1"/>
  <c r="P5036" i="7"/>
  <c r="N5036" i="7"/>
  <c r="O5037" i="7" l="1"/>
  <c r="N5037" i="7"/>
  <c r="P5037" i="7"/>
  <c r="N5038" i="7" l="1"/>
  <c r="O5038" i="7"/>
  <c r="P5038" i="7"/>
  <c r="P5039" i="7" l="1"/>
  <c r="O5039" i="7"/>
  <c r="N5039" i="7"/>
  <c r="N5040" i="7" l="1"/>
  <c r="O5040" i="7"/>
  <c r="P5040" i="7"/>
  <c r="N5041" i="7" l="1"/>
  <c r="O5041" i="7"/>
  <c r="P5041" i="7"/>
  <c r="P5042" i="7" l="1"/>
  <c r="N5042" i="7"/>
  <c r="O5042" i="7"/>
  <c r="N5043" i="7" l="1"/>
  <c r="O5043" i="7"/>
  <c r="P5043" i="7"/>
  <c r="O5044" i="7" l="1"/>
  <c r="P5044" i="7"/>
  <c r="N5044" i="7"/>
  <c r="N5045" i="7" l="1"/>
  <c r="O5045" i="7"/>
  <c r="P5045" i="7"/>
  <c r="O5046" i="7" l="1"/>
  <c r="N5046" i="7"/>
  <c r="P5046" i="7"/>
  <c r="N5047" i="7" l="1"/>
  <c r="O5047" i="7"/>
  <c r="P5047" i="7"/>
  <c r="O5048" i="7" l="1"/>
  <c r="N5048" i="7"/>
  <c r="P5048" i="7"/>
  <c r="N5049" i="7" l="1"/>
  <c r="O5049" i="7"/>
  <c r="P5049" i="7"/>
  <c r="N5050" i="7" l="1"/>
  <c r="O5050" i="7"/>
  <c r="P5050" i="7"/>
  <c r="O5051" i="7" l="1"/>
  <c r="N5051" i="7"/>
  <c r="P5051" i="7"/>
  <c r="O5052" i="7" l="1"/>
  <c r="N5052" i="7"/>
  <c r="P5052" i="7"/>
  <c r="N5053" i="7" l="1"/>
  <c r="P5053" i="7"/>
  <c r="O5053" i="7"/>
  <c r="N5054" i="7" l="1"/>
  <c r="P5054" i="7"/>
  <c r="O5054" i="7"/>
  <c r="N5055" i="7" l="1"/>
  <c r="O5055" i="7"/>
  <c r="P5055" i="7"/>
  <c r="O5056" i="7" l="1"/>
  <c r="P5056" i="7"/>
  <c r="N5056" i="7"/>
  <c r="N5057" i="7" l="1"/>
  <c r="O5057" i="7"/>
  <c r="P5057" i="7"/>
  <c r="O5058" i="7" l="1"/>
  <c r="N5058" i="7"/>
  <c r="P5058" i="7"/>
  <c r="N5059" i="7" l="1"/>
  <c r="O5059" i="7"/>
  <c r="P5059" i="7"/>
  <c r="P5060" i="7" l="1"/>
  <c r="O5060" i="7"/>
  <c r="N5060" i="7"/>
  <c r="O5061" i="7" l="1"/>
  <c r="N5061" i="7"/>
  <c r="P5061" i="7"/>
  <c r="O5062" i="7" l="1"/>
  <c r="N5062" i="7"/>
  <c r="P5062" i="7"/>
  <c r="P5063" i="7" l="1"/>
  <c r="N5063" i="7"/>
  <c r="O5063" i="7"/>
  <c r="O5064" i="7" l="1"/>
  <c r="P5064" i="7"/>
  <c r="N5064" i="7"/>
  <c r="O5065" i="7" l="1"/>
  <c r="N5065" i="7"/>
  <c r="P5065" i="7"/>
  <c r="O5066" i="7" l="1"/>
  <c r="P5066" i="7"/>
  <c r="N5066" i="7"/>
  <c r="N5067" i="7" l="1"/>
  <c r="P5067" i="7"/>
  <c r="O5067" i="7"/>
  <c r="N5068" i="7" l="1"/>
  <c r="O5068" i="7"/>
  <c r="P5068" i="7"/>
  <c r="O5069" i="7" l="1"/>
  <c r="N5069" i="7"/>
  <c r="P5069" i="7"/>
  <c r="O5070" i="7" l="1"/>
  <c r="N5070" i="7"/>
  <c r="P5070" i="7"/>
  <c r="N5071" i="7" l="1"/>
  <c r="P5071" i="7"/>
  <c r="O5071" i="7"/>
  <c r="N5072" i="7" l="1"/>
  <c r="P5072" i="7"/>
  <c r="O5072" i="7"/>
  <c r="P5073" i="7" l="1"/>
  <c r="N5073" i="7"/>
  <c r="O5073" i="7"/>
  <c r="N5074" i="7" l="1"/>
  <c r="O5074" i="7"/>
  <c r="P5074" i="7"/>
  <c r="N5075" i="7" l="1"/>
  <c r="O5075" i="7"/>
  <c r="P5075" i="7"/>
  <c r="N5076" i="7" l="1"/>
  <c r="O5076" i="7"/>
  <c r="P5076" i="7"/>
  <c r="O5077" i="7" l="1"/>
  <c r="N5077" i="7"/>
  <c r="P5077" i="7"/>
  <c r="N5078" i="7" l="1"/>
  <c r="P5078" i="7"/>
  <c r="O5078" i="7"/>
  <c r="N5079" i="7" l="1"/>
  <c r="O5079" i="7"/>
  <c r="P5079" i="7"/>
  <c r="O5080" i="7" l="1"/>
  <c r="N5080" i="7"/>
  <c r="P5080" i="7"/>
  <c r="N5081" i="7" l="1"/>
  <c r="P5081" i="7"/>
  <c r="O5081" i="7"/>
  <c r="O5082" i="7" l="1"/>
  <c r="N5082" i="7"/>
  <c r="P5082" i="7"/>
  <c r="N5083" i="7" l="1"/>
  <c r="P5083" i="7"/>
  <c r="O5083" i="7"/>
  <c r="P5084" i="7" l="1"/>
  <c r="N5084" i="7"/>
  <c r="O5084" i="7"/>
  <c r="O5085" i="7" l="1"/>
  <c r="N5085" i="7"/>
  <c r="P5085" i="7"/>
  <c r="O5086" i="7" l="1"/>
  <c r="N5086" i="7"/>
  <c r="P5086" i="7"/>
  <c r="P5087" i="7" l="1"/>
  <c r="N5087" i="7"/>
  <c r="O5087" i="7"/>
  <c r="N5088" i="7" l="1"/>
  <c r="O5088" i="7"/>
  <c r="P5088" i="7"/>
  <c r="O5089" i="7" l="1"/>
  <c r="N5089" i="7"/>
  <c r="P5089" i="7"/>
  <c r="P5090" i="7" l="1"/>
  <c r="N5090" i="7"/>
  <c r="O5090" i="7"/>
  <c r="N5091" i="7" l="1"/>
  <c r="P5091" i="7"/>
  <c r="O5091" i="7"/>
  <c r="O5092" i="7" l="1"/>
  <c r="N5092" i="7"/>
  <c r="P5092" i="7"/>
  <c r="N5093" i="7" l="1"/>
  <c r="P5093" i="7"/>
  <c r="O5093" i="7"/>
  <c r="O5094" i="7" l="1"/>
  <c r="N5094" i="7"/>
  <c r="P5094" i="7"/>
  <c r="N5095" i="7" l="1"/>
  <c r="P5095" i="7"/>
  <c r="O5095" i="7"/>
  <c r="O5096" i="7" l="1"/>
  <c r="N5096" i="7"/>
  <c r="P5096" i="7"/>
  <c r="P5097" i="7" l="1"/>
  <c r="O5097" i="7"/>
  <c r="N5097" i="7"/>
  <c r="O5098" i="7" l="1"/>
  <c r="N5098" i="7"/>
  <c r="P5098" i="7"/>
  <c r="P5099" i="7" l="1"/>
  <c r="O5099" i="7"/>
  <c r="N5099" i="7"/>
  <c r="O5100" i="7" l="1"/>
  <c r="N5100" i="7"/>
  <c r="P5100" i="7"/>
  <c r="N5101" i="7" l="1"/>
  <c r="O5101" i="7"/>
  <c r="P5101" i="7"/>
  <c r="N5102" i="7" l="1"/>
  <c r="P5102" i="7"/>
  <c r="O5102" i="7"/>
  <c r="N5103" i="7" l="1"/>
  <c r="P5103" i="7"/>
  <c r="O5103" i="7"/>
  <c r="O5104" i="7" l="1"/>
  <c r="N5104" i="7"/>
  <c r="P5104" i="7"/>
  <c r="P5105" i="7" l="1"/>
  <c r="N5105" i="7"/>
  <c r="O5105" i="7"/>
  <c r="P5106" i="7" l="1"/>
  <c r="O5106" i="7"/>
  <c r="N5106" i="7"/>
  <c r="O5107" i="7" l="1"/>
  <c r="N5107" i="7"/>
  <c r="P5107" i="7"/>
  <c r="P5108" i="7" l="1"/>
  <c r="N5108" i="7"/>
  <c r="O5108" i="7"/>
  <c r="N5109" i="7" l="1"/>
  <c r="P5109" i="7"/>
  <c r="O5109" i="7"/>
  <c r="P5110" i="7" l="1"/>
  <c r="O5110" i="7"/>
  <c r="N5110" i="7"/>
  <c r="N5111" i="7" l="1"/>
  <c r="P5111" i="7"/>
  <c r="O5111" i="7"/>
  <c r="P5112" i="7" l="1"/>
  <c r="O5112" i="7"/>
  <c r="N5112" i="7"/>
  <c r="N5113" i="7" l="1"/>
  <c r="O5113" i="7"/>
  <c r="P5113" i="7"/>
  <c r="P5114" i="7" l="1"/>
  <c r="O5114" i="7"/>
  <c r="N5114" i="7"/>
  <c r="O5115" i="7" l="1"/>
  <c r="N5115" i="7"/>
  <c r="P5115" i="7"/>
  <c r="O5116" i="7" l="1"/>
  <c r="N5116" i="7"/>
  <c r="P5116" i="7"/>
  <c r="N5117" i="7" l="1"/>
  <c r="P5117" i="7"/>
  <c r="O5117" i="7"/>
  <c r="O5118" i="7" l="1"/>
  <c r="P5118" i="7"/>
  <c r="N5118" i="7"/>
  <c r="N5119" i="7" l="1"/>
  <c r="O5119" i="7"/>
  <c r="P5119" i="7"/>
  <c r="N5120" i="7" l="1"/>
  <c r="O5120" i="7"/>
  <c r="P5120" i="7"/>
  <c r="N5121" i="7" l="1"/>
  <c r="P5121" i="7"/>
  <c r="O5121" i="7"/>
  <c r="O5122" i="7" l="1"/>
  <c r="P5122" i="7"/>
  <c r="N5122" i="7"/>
  <c r="O5123" i="7" l="1"/>
  <c r="N5123" i="7"/>
  <c r="P5123" i="7"/>
  <c r="P5124" i="7" l="1"/>
  <c r="N5124" i="7"/>
  <c r="O5124" i="7"/>
  <c r="N5125" i="7" l="1"/>
  <c r="O5125" i="7"/>
  <c r="P5125" i="7"/>
  <c r="P5126" i="7" l="1"/>
  <c r="O5126" i="7"/>
  <c r="N5126" i="7"/>
  <c r="N5127" i="7" l="1"/>
  <c r="P5127" i="7"/>
  <c r="O5127" i="7"/>
  <c r="O5128" i="7" l="1"/>
  <c r="N5128" i="7"/>
  <c r="P5128" i="7"/>
  <c r="P5129" i="7" l="1"/>
  <c r="N5129" i="7"/>
  <c r="O5129" i="7"/>
  <c r="P5130" i="7" l="1"/>
  <c r="N5130" i="7"/>
  <c r="O5130" i="7"/>
  <c r="N5131" i="7" l="1"/>
  <c r="O5131" i="7"/>
  <c r="P5131" i="7"/>
  <c r="O5132" i="7" l="1"/>
  <c r="P5132" i="7"/>
  <c r="N5132" i="7"/>
  <c r="N5133" i="7" l="1"/>
  <c r="P5133" i="7"/>
  <c r="O5133" i="7"/>
  <c r="O5134" i="7" l="1"/>
  <c r="P5134" i="7"/>
  <c r="N5134" i="7"/>
  <c r="O5135" i="7" l="1"/>
  <c r="N5135" i="7"/>
  <c r="P5135" i="7"/>
  <c r="O5136" i="7" l="1"/>
  <c r="N5136" i="7"/>
  <c r="P5136" i="7"/>
  <c r="P5137" i="7" l="1"/>
  <c r="N5137" i="7"/>
  <c r="O5137" i="7"/>
  <c r="P5138" i="7" l="1"/>
  <c r="N5138" i="7"/>
  <c r="O5138" i="7"/>
  <c r="P5139" i="7" l="1"/>
  <c r="O5139" i="7"/>
  <c r="N5139" i="7"/>
  <c r="O5140" i="7" l="1"/>
  <c r="N5140" i="7"/>
  <c r="P5140" i="7"/>
  <c r="N5141" i="7" l="1"/>
  <c r="O5141" i="7"/>
  <c r="P5141" i="7"/>
  <c r="N5142" i="7" l="1"/>
  <c r="O5142" i="7"/>
  <c r="P5142" i="7"/>
  <c r="P5143" i="7" l="1"/>
  <c r="N5143" i="7"/>
  <c r="O5143" i="7"/>
  <c r="N5144" i="7" l="1"/>
  <c r="P5144" i="7"/>
  <c r="O5144" i="7"/>
  <c r="N5145" i="7" l="1"/>
  <c r="P5145" i="7"/>
  <c r="O5145" i="7"/>
  <c r="O5146" i="7" l="1"/>
  <c r="N5146" i="7"/>
  <c r="P5146" i="7"/>
  <c r="N5147" i="7" l="1"/>
  <c r="P5147" i="7"/>
  <c r="O5147" i="7"/>
  <c r="P5148" i="7" l="1"/>
  <c r="O5148" i="7"/>
  <c r="N5148" i="7"/>
  <c r="O5149" i="7" l="1"/>
  <c r="N5149" i="7"/>
  <c r="P5149" i="7"/>
  <c r="N5150" i="7" l="1"/>
  <c r="P5150" i="7"/>
  <c r="O5150" i="7"/>
  <c r="O5151" i="7" l="1"/>
  <c r="N5151" i="7"/>
  <c r="P5151" i="7"/>
  <c r="N5152" i="7" l="1"/>
  <c r="O5152" i="7"/>
  <c r="P5152" i="7"/>
  <c r="N5153" i="7" l="1"/>
  <c r="P5153" i="7"/>
  <c r="O5153" i="7"/>
  <c r="O5154" i="7" l="1"/>
  <c r="N5154" i="7"/>
  <c r="P5154" i="7"/>
  <c r="O5155" i="7" l="1"/>
  <c r="N5155" i="7"/>
  <c r="P5155" i="7"/>
  <c r="P5156" i="7" l="1"/>
  <c r="O5156" i="7"/>
  <c r="N5156" i="7"/>
  <c r="O5157" i="7" l="1"/>
  <c r="N5157" i="7"/>
  <c r="P5157" i="7"/>
  <c r="N5158" i="7" l="1"/>
  <c r="P5158" i="7"/>
  <c r="O5158" i="7"/>
  <c r="O5159" i="7" l="1"/>
  <c r="N5159" i="7"/>
  <c r="P5159" i="7"/>
  <c r="N5160" i="7" l="1"/>
  <c r="O5160" i="7"/>
  <c r="P5160" i="7"/>
  <c r="O5161" i="7" l="1"/>
  <c r="N5161" i="7"/>
  <c r="P5161" i="7"/>
  <c r="P5162" i="7" l="1"/>
  <c r="N5162" i="7"/>
  <c r="O5162" i="7"/>
  <c r="N5163" i="7" l="1"/>
  <c r="P5163" i="7"/>
  <c r="O5163" i="7"/>
  <c r="O5164" i="7" l="1"/>
  <c r="N5164" i="7"/>
  <c r="P5164" i="7"/>
  <c r="N5165" i="7" l="1"/>
  <c r="O5165" i="7"/>
  <c r="P5165" i="7"/>
  <c r="O5166" i="7" l="1"/>
  <c r="P5166" i="7"/>
  <c r="N5166" i="7"/>
  <c r="N5167" i="7" l="1"/>
  <c r="O5167" i="7"/>
  <c r="P5167" i="7"/>
  <c r="P5168" i="7" l="1"/>
  <c r="N5168" i="7"/>
  <c r="O5168" i="7"/>
  <c r="N5169" i="7" l="1"/>
  <c r="P5169" i="7"/>
  <c r="O5169" i="7"/>
  <c r="N5170" i="7" l="1"/>
  <c r="O5170" i="7"/>
  <c r="P5170" i="7"/>
  <c r="P5171" i="7" l="1"/>
  <c r="N5171" i="7"/>
  <c r="O5171" i="7"/>
  <c r="N5172" i="7" l="1"/>
  <c r="P5172" i="7"/>
  <c r="O5172" i="7"/>
  <c r="P5173" i="7" l="1"/>
  <c r="N5173" i="7"/>
  <c r="O5173" i="7"/>
  <c r="O5174" i="7" l="1"/>
  <c r="N5174" i="7"/>
  <c r="P5174" i="7"/>
  <c r="N5175" i="7" l="1"/>
  <c r="P5175" i="7"/>
  <c r="O5175" i="7"/>
  <c r="N5176" i="7" l="1"/>
  <c r="O5176" i="7"/>
  <c r="P5176" i="7"/>
  <c r="O5177" i="7" l="1"/>
  <c r="N5177" i="7"/>
  <c r="P5177" i="7"/>
  <c r="P5178" i="7" l="1"/>
  <c r="N5178" i="7"/>
  <c r="O5178" i="7"/>
  <c r="N5179" i="7" l="1"/>
  <c r="O5179" i="7"/>
  <c r="P5179" i="7"/>
  <c r="O5180" i="7" l="1"/>
  <c r="N5180" i="7"/>
  <c r="P5180" i="7"/>
  <c r="N5181" i="7" l="1"/>
  <c r="P5181" i="7"/>
  <c r="O5181" i="7"/>
  <c r="O5182" i="7" l="1"/>
  <c r="N5182" i="7"/>
  <c r="P5182" i="7"/>
  <c r="P5183" i="7" l="1"/>
  <c r="N5183" i="7"/>
  <c r="O5183" i="7"/>
  <c r="P5184" i="7" l="1"/>
  <c r="N5184" i="7"/>
  <c r="O5184" i="7"/>
  <c r="N5185" i="7" l="1"/>
  <c r="P5185" i="7"/>
  <c r="O5185" i="7"/>
  <c r="O5186" i="7" l="1"/>
  <c r="N5186" i="7"/>
  <c r="P5186" i="7"/>
  <c r="N5187" i="7" l="1"/>
  <c r="P5187" i="7"/>
  <c r="O5187" i="7"/>
  <c r="N5188" i="7" l="1"/>
  <c r="O5188" i="7"/>
  <c r="P5188" i="7"/>
  <c r="N5189" i="7" l="1"/>
  <c r="O5189" i="7"/>
  <c r="P5189" i="7"/>
  <c r="N5190" i="7" l="1"/>
  <c r="P5190" i="7"/>
  <c r="O5190" i="7"/>
  <c r="N5191" i="7" l="1"/>
  <c r="O5191" i="7"/>
  <c r="P5191" i="7"/>
  <c r="O5192" i="7" l="1"/>
  <c r="P5192" i="7"/>
  <c r="N5192" i="7"/>
  <c r="P5193" i="7" l="1"/>
  <c r="N5193" i="7"/>
  <c r="O5193" i="7"/>
  <c r="P5194" i="7" l="1"/>
  <c r="O5194" i="7"/>
  <c r="N5194" i="7"/>
  <c r="P5195" i="7" l="1"/>
  <c r="N5195" i="7"/>
  <c r="O5195" i="7"/>
  <c r="O5196" i="7" l="1"/>
  <c r="N5196" i="7"/>
  <c r="P5196" i="7"/>
  <c r="O5197" i="7" l="1"/>
  <c r="N5197" i="7"/>
  <c r="P5197" i="7"/>
  <c r="O5198" i="7" l="1"/>
  <c r="P5198" i="7"/>
  <c r="N5198" i="7"/>
  <c r="P5199" i="7" l="1"/>
  <c r="N5199" i="7"/>
  <c r="O5199" i="7"/>
  <c r="N5200" i="7" l="1"/>
  <c r="O5200" i="7"/>
  <c r="P5200" i="7"/>
  <c r="N5201" i="7" l="1"/>
  <c r="O5201" i="7"/>
  <c r="P5201" i="7"/>
  <c r="P5202" i="7" l="1"/>
  <c r="O5202" i="7"/>
  <c r="N5202" i="7"/>
  <c r="N5203" i="7" l="1"/>
  <c r="O5203" i="7"/>
  <c r="P5203" i="7"/>
  <c r="N5204" i="7" l="1"/>
  <c r="P5204" i="7"/>
  <c r="O5204" i="7"/>
  <c r="O5205" i="7" l="1"/>
  <c r="N5205" i="7"/>
  <c r="P5205" i="7"/>
  <c r="P5206" i="7" l="1"/>
  <c r="O5206" i="7"/>
  <c r="N5206" i="7"/>
  <c r="N5207" i="7" l="1"/>
  <c r="O5207" i="7"/>
  <c r="P5207" i="7"/>
  <c r="P5208" i="7" l="1"/>
  <c r="O5208" i="7"/>
  <c r="N5208" i="7"/>
  <c r="N5209" i="7" l="1"/>
  <c r="O5209" i="7"/>
  <c r="P5209" i="7"/>
  <c r="N5210" i="7" l="1"/>
  <c r="O5210" i="7"/>
  <c r="P5210" i="7"/>
  <c r="O5211" i="7" l="1"/>
  <c r="N5211" i="7"/>
  <c r="P5211" i="7"/>
  <c r="N5212" i="7" l="1"/>
  <c r="P5212" i="7"/>
  <c r="O5212" i="7"/>
  <c r="N5213" i="7" l="1"/>
  <c r="O5213" i="7"/>
  <c r="P5213" i="7"/>
  <c r="P5214" i="7" l="1"/>
  <c r="N5214" i="7"/>
  <c r="O5214" i="7"/>
  <c r="N5215" i="7" l="1"/>
  <c r="O5215" i="7"/>
  <c r="P5215" i="7"/>
  <c r="P5216" i="7" l="1"/>
  <c r="N5216" i="7"/>
  <c r="O5216" i="7"/>
  <c r="N5217" i="7" l="1"/>
  <c r="P5217" i="7"/>
  <c r="O5217" i="7"/>
  <c r="P5218" i="7" l="1"/>
  <c r="O5218" i="7"/>
  <c r="N5218" i="7"/>
  <c r="P5219" i="7" l="1"/>
  <c r="N5219" i="7"/>
  <c r="O5219" i="7"/>
  <c r="P5220" i="7" l="1"/>
  <c r="N5220" i="7"/>
  <c r="O5220" i="7"/>
  <c r="N5221" i="7" l="1"/>
  <c r="O5221" i="7"/>
  <c r="P5221" i="7"/>
  <c r="N5222" i="7" l="1"/>
  <c r="P5222" i="7"/>
  <c r="O5222" i="7"/>
  <c r="N5223" i="7" l="1"/>
  <c r="P5223" i="7"/>
  <c r="O5223" i="7"/>
  <c r="P5224" i="7" l="1"/>
  <c r="O5224" i="7"/>
  <c r="N5224" i="7"/>
  <c r="P5225" i="7" l="1"/>
  <c r="N5225" i="7"/>
  <c r="O5225" i="7"/>
  <c r="O5226" i="7" l="1"/>
  <c r="P5226" i="7"/>
  <c r="N5226" i="7"/>
  <c r="P5227" i="7" l="1"/>
  <c r="N5227" i="7"/>
  <c r="O5227" i="7"/>
  <c r="P5228" i="7" l="1"/>
  <c r="O5228" i="7"/>
  <c r="N5228" i="7"/>
  <c r="P5229" i="7" l="1"/>
  <c r="O5229" i="7"/>
  <c r="N5229" i="7"/>
  <c r="P5230" i="7" l="1"/>
  <c r="O5230" i="7"/>
  <c r="N5230" i="7"/>
  <c r="N5231" i="7" l="1"/>
  <c r="O5231" i="7"/>
  <c r="P5231" i="7"/>
  <c r="P5232" i="7" l="1"/>
  <c r="N5232" i="7"/>
  <c r="O5232" i="7"/>
  <c r="N5233" i="7" l="1"/>
  <c r="O5233" i="7"/>
  <c r="P5233" i="7"/>
  <c r="N5234" i="7" l="1"/>
  <c r="O5234" i="7"/>
  <c r="P5234" i="7"/>
  <c r="P5235" i="7" l="1"/>
  <c r="N5235" i="7"/>
  <c r="O5235" i="7"/>
  <c r="N5236" i="7" l="1"/>
  <c r="P5236" i="7"/>
  <c r="O5236" i="7"/>
  <c r="N5237" i="7" l="1"/>
  <c r="O5237" i="7"/>
  <c r="P5237" i="7"/>
  <c r="P5238" i="7" l="1"/>
  <c r="O5238" i="7"/>
  <c r="N5238" i="7"/>
  <c r="N5239" i="7" l="1"/>
  <c r="O5239" i="7"/>
  <c r="P5239" i="7"/>
  <c r="P5240" i="7" l="1"/>
  <c r="N5240" i="7"/>
  <c r="O5240" i="7"/>
  <c r="N5241" i="7" l="1"/>
  <c r="O5241" i="7"/>
  <c r="P5241" i="7"/>
  <c r="O5242" i="7" l="1"/>
  <c r="N5242" i="7"/>
  <c r="P5242" i="7"/>
  <c r="N5243" i="7" l="1"/>
  <c r="P5243" i="7"/>
  <c r="O5243" i="7"/>
  <c r="O5244" i="7" l="1"/>
  <c r="P5244" i="7"/>
  <c r="N5244" i="7"/>
  <c r="N5245" i="7" l="1"/>
  <c r="O5245" i="7"/>
  <c r="P5245" i="7"/>
  <c r="P5246" i="7" l="1"/>
  <c r="N5246" i="7"/>
  <c r="O5246" i="7"/>
  <c r="P5247" i="7" l="1"/>
  <c r="O5247" i="7"/>
  <c r="N5247" i="7"/>
  <c r="P5248" i="7" l="1"/>
  <c r="O5248" i="7"/>
  <c r="N5248" i="7"/>
  <c r="N5249" i="7" l="1"/>
  <c r="P5249" i="7"/>
  <c r="O5249" i="7"/>
  <c r="O5250" i="7" l="1"/>
  <c r="P5250" i="7"/>
  <c r="N5250" i="7"/>
  <c r="N5251" i="7" l="1"/>
  <c r="P5251" i="7"/>
  <c r="O5251" i="7"/>
  <c r="O5252" i="7" l="1"/>
  <c r="N5252" i="7"/>
  <c r="P5252" i="7"/>
  <c r="N5253" i="7" l="1"/>
  <c r="P5253" i="7"/>
  <c r="O5253" i="7"/>
  <c r="O5254" i="7" l="1"/>
  <c r="P5254" i="7"/>
  <c r="N5254" i="7"/>
  <c r="P5255" i="7" l="1"/>
  <c r="O5255" i="7"/>
  <c r="N5255" i="7"/>
  <c r="O5256" i="7" l="1"/>
  <c r="P5256" i="7"/>
  <c r="N5256" i="7"/>
  <c r="N5257" i="7" l="1"/>
  <c r="P5257" i="7"/>
  <c r="O5257" i="7"/>
  <c r="P5258" i="7" l="1"/>
  <c r="N5258" i="7"/>
  <c r="O5258" i="7"/>
  <c r="N5259" i="7" l="1"/>
  <c r="P5259" i="7"/>
  <c r="O5259" i="7"/>
  <c r="P5260" i="7" l="1"/>
  <c r="O5260" i="7"/>
  <c r="N5260" i="7"/>
  <c r="N5261" i="7" l="1"/>
  <c r="O5261" i="7"/>
  <c r="P5261" i="7"/>
  <c r="P5262" i="7" l="1"/>
  <c r="O5262" i="7"/>
  <c r="N5262" i="7"/>
  <c r="N5263" i="7" l="1"/>
  <c r="O5263" i="7"/>
  <c r="P5263" i="7"/>
  <c r="P5264" i="7" l="1"/>
  <c r="O5264" i="7"/>
  <c r="N5264" i="7"/>
  <c r="N5265" i="7" l="1"/>
  <c r="P5265" i="7"/>
  <c r="O5265" i="7"/>
  <c r="N5266" i="7" l="1"/>
  <c r="O5266" i="7"/>
  <c r="P5266" i="7"/>
  <c r="P5267" i="7" l="1"/>
  <c r="N5267" i="7"/>
  <c r="O5267" i="7"/>
  <c r="O5268" i="7" l="1"/>
  <c r="N5268" i="7"/>
  <c r="P5268" i="7"/>
  <c r="N5269" i="7" l="1"/>
  <c r="O5269" i="7"/>
  <c r="P5269" i="7"/>
  <c r="O5270" i="7" l="1"/>
  <c r="P5270" i="7"/>
  <c r="N5270" i="7"/>
  <c r="N5271" i="7" l="1"/>
  <c r="P5271" i="7"/>
  <c r="O5271" i="7"/>
  <c r="O5272" i="7" l="1"/>
  <c r="P5272" i="7"/>
  <c r="N5272" i="7"/>
  <c r="N5273" i="7" l="1"/>
  <c r="P5273" i="7"/>
  <c r="O5273" i="7"/>
  <c r="P5274" i="7" l="1"/>
  <c r="O5274" i="7"/>
  <c r="N5274" i="7"/>
  <c r="N5275" i="7" l="1"/>
  <c r="O5275" i="7"/>
  <c r="P5275" i="7"/>
  <c r="O5276" i="7" l="1"/>
  <c r="P5276" i="7"/>
  <c r="N5276" i="7"/>
  <c r="N5277" i="7" l="1"/>
  <c r="P5277" i="7"/>
  <c r="O5277" i="7"/>
  <c r="N5278" i="7" l="1"/>
  <c r="P5278" i="7"/>
  <c r="O5278" i="7"/>
  <c r="N5279" i="7" l="1"/>
  <c r="O5279" i="7"/>
  <c r="P5279" i="7"/>
  <c r="P5280" i="7" l="1"/>
  <c r="O5280" i="7"/>
  <c r="N5280" i="7"/>
  <c r="N5281" i="7" l="1"/>
  <c r="P5281" i="7"/>
  <c r="O5281" i="7"/>
  <c r="P5282" i="7" l="1"/>
  <c r="N5282" i="7"/>
  <c r="O5282" i="7"/>
  <c r="N5283" i="7" l="1"/>
  <c r="P5283" i="7"/>
  <c r="O5283" i="7"/>
  <c r="P5284" i="7" l="1"/>
  <c r="N5284" i="7"/>
  <c r="O5284" i="7"/>
  <c r="N5285" i="7" l="1"/>
  <c r="P5285" i="7"/>
  <c r="O5285" i="7"/>
  <c r="O5286" i="7" l="1"/>
  <c r="P5286" i="7"/>
  <c r="N5286" i="7"/>
  <c r="N5287" i="7" l="1"/>
  <c r="O5287" i="7"/>
  <c r="P5287" i="7"/>
  <c r="O5288" i="7" l="1"/>
  <c r="P5288" i="7"/>
  <c r="N5288" i="7"/>
  <c r="N5289" i="7" l="1"/>
  <c r="P5289" i="7"/>
  <c r="O5289" i="7"/>
  <c r="N5290" i="7" l="1"/>
  <c r="P5290" i="7"/>
  <c r="O5290" i="7"/>
  <c r="P5291" i="7" l="1"/>
  <c r="N5291" i="7"/>
  <c r="O5291" i="7"/>
  <c r="N5292" i="7" l="1"/>
  <c r="O5292" i="7"/>
  <c r="P5292" i="7"/>
  <c r="N5293" i="7" l="1"/>
  <c r="O5293" i="7"/>
  <c r="P5293" i="7"/>
  <c r="O5294" i="7" l="1"/>
  <c r="P5294" i="7"/>
  <c r="N5294" i="7"/>
  <c r="N5295" i="7" l="1"/>
  <c r="O5295" i="7"/>
  <c r="P5295" i="7"/>
  <c r="P5296" i="7" l="1"/>
  <c r="O5296" i="7"/>
  <c r="N5296" i="7"/>
  <c r="N5297" i="7" l="1"/>
  <c r="P5297" i="7"/>
  <c r="O5297" i="7"/>
  <c r="O5298" i="7" l="1"/>
  <c r="P5298" i="7"/>
  <c r="N5298" i="7"/>
  <c r="N5299" i="7" l="1"/>
  <c r="O5299" i="7"/>
  <c r="P5299" i="7"/>
  <c r="N5300" i="7" l="1"/>
  <c r="O5300" i="7"/>
  <c r="P5300" i="7"/>
  <c r="N5301" i="7" l="1"/>
  <c r="P5301" i="7"/>
  <c r="O5301" i="7"/>
  <c r="O5302" i="7" l="1"/>
  <c r="P5302" i="7"/>
  <c r="N5302" i="7"/>
  <c r="N5303" i="7" l="1"/>
  <c r="P5303" i="7"/>
  <c r="O5303" i="7"/>
  <c r="O5304" i="7" l="1"/>
  <c r="P5304" i="7"/>
  <c r="N5304" i="7"/>
  <c r="N5305" i="7" l="1"/>
  <c r="O5305" i="7"/>
  <c r="P5305" i="7"/>
  <c r="O5306" i="7" l="1"/>
  <c r="P5306" i="7"/>
  <c r="N5306" i="7"/>
  <c r="N5307" i="7" l="1"/>
  <c r="O5307" i="7"/>
  <c r="P5307" i="7"/>
  <c r="P5308" i="7" l="1"/>
  <c r="O5308" i="7"/>
  <c r="N5308" i="7"/>
  <c r="N5309" i="7" l="1"/>
  <c r="P5309" i="7"/>
  <c r="O5309" i="7"/>
  <c r="P5310" i="7" l="1"/>
  <c r="O5310" i="7"/>
  <c r="N5310" i="7"/>
  <c r="N5311" i="7" l="1"/>
  <c r="O5311" i="7"/>
  <c r="P5311" i="7"/>
  <c r="P5312" i="7" l="1"/>
  <c r="N5312" i="7"/>
  <c r="O5312" i="7"/>
  <c r="N5313" i="7" l="1"/>
  <c r="O5313" i="7"/>
  <c r="P5313" i="7"/>
  <c r="N5314" i="7" l="1"/>
  <c r="P5314" i="7"/>
  <c r="O5314" i="7"/>
  <c r="N5315" i="7" l="1"/>
  <c r="P5315" i="7"/>
  <c r="O5315" i="7"/>
  <c r="N5316" i="7" l="1"/>
  <c r="O5316" i="7"/>
  <c r="P5316" i="7"/>
  <c r="N5317" i="7" l="1"/>
  <c r="O5317" i="7"/>
  <c r="P5317" i="7"/>
  <c r="N5318" i="7" l="1"/>
  <c r="P5318" i="7"/>
  <c r="O5318" i="7"/>
  <c r="N5319" i="7" l="1"/>
  <c r="P5319" i="7"/>
  <c r="O5319" i="7"/>
  <c r="P5320" i="7" l="1"/>
  <c r="O5320" i="7"/>
  <c r="N5320" i="7"/>
  <c r="N5321" i="7" l="1"/>
  <c r="P5321" i="7"/>
  <c r="O5321" i="7"/>
  <c r="O5322" i="7" l="1"/>
  <c r="P5322" i="7"/>
  <c r="N5322" i="7"/>
  <c r="N5323" i="7" l="1"/>
  <c r="O5323" i="7"/>
  <c r="P5323" i="7"/>
  <c r="P5324" i="7" l="1"/>
  <c r="O5324" i="7"/>
  <c r="N5324" i="7"/>
  <c r="N5325" i="7" l="1"/>
  <c r="P5325" i="7"/>
  <c r="O5325" i="7"/>
  <c r="P5326" i="7" l="1"/>
  <c r="O5326" i="7"/>
  <c r="N5326" i="7"/>
  <c r="N5327" i="7" l="1"/>
  <c r="P5327" i="7"/>
  <c r="O5327" i="7"/>
  <c r="O5328" i="7" l="1"/>
  <c r="P5328" i="7"/>
  <c r="N5328" i="7"/>
  <c r="N5329" i="7" l="1"/>
  <c r="P5329" i="7"/>
  <c r="O5329" i="7"/>
  <c r="N5330" i="7" l="1"/>
  <c r="P5330" i="7"/>
  <c r="O5330" i="7"/>
  <c r="N5331" i="7" l="1"/>
  <c r="P5331" i="7"/>
  <c r="O5331" i="7"/>
  <c r="O5332" i="7" l="1"/>
  <c r="N5332" i="7"/>
  <c r="P5332" i="7"/>
  <c r="N5333" i="7" l="1"/>
  <c r="O5333" i="7"/>
  <c r="P5333" i="7"/>
  <c r="P5334" i="7" l="1"/>
  <c r="N5334" i="7"/>
  <c r="O5334" i="7"/>
  <c r="N5335" i="7" l="1"/>
  <c r="P5335" i="7"/>
  <c r="O5335" i="7"/>
  <c r="P5336" i="7" l="1"/>
  <c r="O5336" i="7"/>
  <c r="N5336" i="7"/>
  <c r="N5337" i="7" l="1"/>
  <c r="O5337" i="7"/>
  <c r="P5337" i="7"/>
  <c r="O5338" i="7" l="1"/>
  <c r="N5338" i="7"/>
  <c r="P5338" i="7"/>
  <c r="N5339" i="7" l="1"/>
  <c r="O5339" i="7"/>
  <c r="P5339" i="7"/>
  <c r="N5340" i="7" l="1"/>
  <c r="O5340" i="7"/>
  <c r="P5340" i="7"/>
  <c r="N5341" i="7" l="1"/>
  <c r="P5341" i="7"/>
  <c r="O5341" i="7"/>
  <c r="P5342" i="7" l="1"/>
  <c r="O5342" i="7"/>
  <c r="N5342" i="7"/>
  <c r="N5343" i="7" l="1"/>
  <c r="O5343" i="7"/>
  <c r="P5343" i="7"/>
  <c r="N5344" i="7" l="1"/>
  <c r="P5344" i="7"/>
  <c r="O5344" i="7"/>
  <c r="N5345" i="7" l="1"/>
  <c r="P5345" i="7"/>
  <c r="O5345" i="7"/>
  <c r="O5346" i="7" l="1"/>
  <c r="N5346" i="7"/>
  <c r="P5346" i="7"/>
  <c r="N5347" i="7" l="1"/>
  <c r="P5347" i="7"/>
  <c r="O5347" i="7"/>
  <c r="N5348" i="7" l="1"/>
  <c r="P5348" i="7"/>
  <c r="O5348" i="7"/>
  <c r="O5349" i="7" l="1"/>
  <c r="P5349" i="7"/>
  <c r="N5349" i="7"/>
  <c r="P5350" i="7" l="1"/>
  <c r="O5350" i="7"/>
  <c r="N5350" i="7"/>
  <c r="O5351" i="7" l="1"/>
  <c r="N5351" i="7"/>
  <c r="P5351" i="7"/>
  <c r="P5352" i="7" l="1"/>
  <c r="N5352" i="7"/>
  <c r="O5352" i="7"/>
  <c r="P5353" i="7" l="1"/>
  <c r="N5353" i="7"/>
  <c r="O5353" i="7"/>
  <c r="O5354" i="7" l="1"/>
  <c r="N5354" i="7"/>
  <c r="P5354" i="7"/>
  <c r="N5355" i="7" l="1"/>
  <c r="O5355" i="7"/>
  <c r="P5355" i="7"/>
  <c r="O5356" i="7" l="1"/>
  <c r="N5356" i="7"/>
  <c r="P5356" i="7"/>
  <c r="O5357" i="7" l="1"/>
  <c r="N5357" i="7"/>
  <c r="P5357" i="7"/>
  <c r="P5358" i="7" l="1"/>
  <c r="N5358" i="7"/>
  <c r="O5358" i="7"/>
  <c r="O5359" i="7" l="1"/>
  <c r="N5359" i="7"/>
  <c r="P5359" i="7"/>
  <c r="N5360" i="7" l="1"/>
  <c r="O5360" i="7"/>
  <c r="P5360" i="7"/>
  <c r="P5361" i="7" l="1"/>
  <c r="N5361" i="7"/>
  <c r="O5361" i="7"/>
  <c r="O5362" i="7" l="1"/>
  <c r="P5362" i="7"/>
  <c r="N5362" i="7"/>
  <c r="P5363" i="7" l="1"/>
  <c r="N5363" i="7"/>
  <c r="O5363" i="7"/>
  <c r="P5364" i="7" l="1"/>
  <c r="N5364" i="7"/>
  <c r="O5364" i="7"/>
  <c r="N5365" i="7" l="1"/>
  <c r="P5365" i="7"/>
  <c r="O5365" i="7"/>
  <c r="N5366" i="7" l="1"/>
  <c r="P5366" i="7"/>
  <c r="O5366" i="7"/>
  <c r="O5367" i="7" l="1"/>
  <c r="N5367" i="7"/>
  <c r="P5367" i="7"/>
  <c r="N5368" i="7" l="1"/>
  <c r="P5368" i="7"/>
  <c r="O5368" i="7"/>
  <c r="O5369" i="7" l="1"/>
  <c r="N5369" i="7"/>
  <c r="P5369" i="7"/>
  <c r="O5370" i="7" l="1"/>
  <c r="P5370" i="7"/>
  <c r="N5370" i="7"/>
  <c r="P5371" i="7" l="1"/>
  <c r="N5371" i="7"/>
  <c r="O5371" i="7"/>
  <c r="P5372" i="7" l="1"/>
  <c r="N5372" i="7"/>
  <c r="O5372" i="7"/>
  <c r="P5373" i="7" l="1"/>
  <c r="N5373" i="7"/>
  <c r="O5373" i="7"/>
  <c r="N5374" i="7" l="1"/>
  <c r="O5374" i="7"/>
  <c r="P5374" i="7"/>
  <c r="N5375" i="7" l="1"/>
  <c r="O5375" i="7"/>
  <c r="P5375" i="7"/>
  <c r="N5376" i="7" l="1"/>
  <c r="P5376" i="7"/>
  <c r="O5376" i="7"/>
  <c r="N5377" i="7" l="1"/>
  <c r="O5377" i="7"/>
  <c r="P5377" i="7"/>
  <c r="P5378" i="7" l="1"/>
  <c r="N5378" i="7"/>
  <c r="O5378" i="7"/>
  <c r="O5379" i="7" l="1"/>
  <c r="N5379" i="7"/>
  <c r="P5379" i="7"/>
  <c r="P5380" i="7" l="1"/>
  <c r="N5380" i="7"/>
  <c r="O5380" i="7"/>
  <c r="N5381" i="7" l="1"/>
  <c r="O5381" i="7"/>
  <c r="P5381" i="7"/>
  <c r="P5382" i="7" l="1"/>
  <c r="N5382" i="7"/>
  <c r="O5382" i="7"/>
  <c r="P5383" i="7" l="1"/>
  <c r="N5383" i="7"/>
  <c r="O5383" i="7"/>
  <c r="O5384" i="7" l="1"/>
  <c r="N5384" i="7"/>
  <c r="P5384" i="7"/>
  <c r="O5385" i="7" l="1"/>
  <c r="P5385" i="7"/>
  <c r="N5385" i="7"/>
  <c r="N5386" i="7" l="1"/>
  <c r="O5386" i="7"/>
  <c r="P5386" i="7"/>
  <c r="O5387" i="7" l="1"/>
  <c r="N5387" i="7"/>
  <c r="P5387" i="7"/>
  <c r="N5388" i="7" l="1"/>
  <c r="P5388" i="7"/>
  <c r="O5388" i="7"/>
  <c r="N5389" i="7" l="1"/>
  <c r="P5389" i="7"/>
  <c r="O5389" i="7"/>
  <c r="O5390" i="7" l="1"/>
  <c r="N5390" i="7"/>
  <c r="P5390" i="7"/>
  <c r="O5391" i="7" l="1"/>
  <c r="N5391" i="7"/>
  <c r="P5391" i="7"/>
  <c r="P5392" i="7" l="1"/>
  <c r="O5392" i="7"/>
  <c r="N5392" i="7"/>
  <c r="O5393" i="7" l="1"/>
  <c r="N5393" i="7"/>
  <c r="P5393" i="7"/>
  <c r="N5394" i="7" l="1"/>
  <c r="P5394" i="7"/>
  <c r="O5394" i="7"/>
  <c r="N5395" i="7" l="1"/>
  <c r="P5395" i="7"/>
  <c r="O5395" i="7"/>
  <c r="O5396" i="7" l="1"/>
  <c r="N5396" i="7"/>
  <c r="P5396" i="7"/>
  <c r="P5397" i="7" l="1"/>
  <c r="N5397" i="7"/>
  <c r="O5397" i="7"/>
  <c r="N5398" i="7" l="1"/>
  <c r="O5398" i="7"/>
  <c r="P5398" i="7"/>
  <c r="N5399" i="7" l="1"/>
  <c r="O5399" i="7"/>
  <c r="P5399" i="7"/>
  <c r="P5400" i="7" l="1"/>
  <c r="N5400" i="7"/>
  <c r="O5400" i="7"/>
  <c r="O5401" i="7" l="1"/>
  <c r="N5401" i="7"/>
  <c r="P5401" i="7"/>
  <c r="P5402" i="7" l="1"/>
  <c r="O5402" i="7"/>
  <c r="N5402" i="7"/>
  <c r="N5403" i="7" l="1"/>
  <c r="P5403" i="7"/>
  <c r="O5403" i="7"/>
  <c r="O5404" i="7" l="1"/>
  <c r="N5404" i="7"/>
  <c r="P5404" i="7"/>
  <c r="O5405" i="7" l="1"/>
  <c r="N5405" i="7"/>
  <c r="P5405" i="7"/>
  <c r="N5406" i="7" l="1"/>
  <c r="P5406" i="7"/>
  <c r="O5406" i="7"/>
  <c r="N5407" i="7" l="1"/>
  <c r="O5407" i="7"/>
  <c r="P5407" i="7"/>
  <c r="N5408" i="7" l="1"/>
  <c r="O5408" i="7"/>
  <c r="P5408" i="7"/>
  <c r="N5409" i="7" l="1"/>
  <c r="P5409" i="7"/>
  <c r="O5409" i="7"/>
  <c r="O5410" i="7" l="1"/>
  <c r="N5410" i="7"/>
  <c r="P5410" i="7"/>
  <c r="O5411" i="7" l="1"/>
  <c r="N5411" i="7"/>
  <c r="P5411" i="7"/>
  <c r="N5412" i="7" l="1"/>
  <c r="O5412" i="7"/>
  <c r="P5412" i="7"/>
  <c r="N5413" i="7" l="1"/>
  <c r="O5413" i="7"/>
  <c r="P5413" i="7"/>
  <c r="O5414" i="7" l="1"/>
  <c r="N5414" i="7"/>
  <c r="P5414" i="7"/>
  <c r="P5415" i="7" l="1"/>
  <c r="O5415" i="7"/>
  <c r="N5415" i="7"/>
  <c r="N5416" i="7" l="1"/>
  <c r="O5416" i="7"/>
  <c r="P5416" i="7"/>
  <c r="N5417" i="7" l="1"/>
  <c r="O5417" i="7"/>
  <c r="P5417" i="7"/>
  <c r="N5418" i="7" l="1"/>
  <c r="O5418" i="7"/>
  <c r="P5418" i="7"/>
  <c r="O5419" i="7" l="1"/>
  <c r="N5419" i="7"/>
  <c r="P5419" i="7"/>
  <c r="N5420" i="7" l="1"/>
  <c r="O5420" i="7"/>
  <c r="P5420" i="7"/>
  <c r="O5421" i="7" l="1"/>
  <c r="N5421" i="7"/>
  <c r="P5421" i="7"/>
  <c r="O5422" i="7" l="1"/>
  <c r="N5422" i="7"/>
  <c r="P5422" i="7"/>
  <c r="P5423" i="7" l="1"/>
  <c r="O5423" i="7"/>
  <c r="N5423" i="7"/>
  <c r="P5424" i="7" l="1"/>
  <c r="N5424" i="7"/>
  <c r="O5424" i="7"/>
  <c r="N5425" i="7" l="1"/>
  <c r="O5425" i="7"/>
  <c r="P5425" i="7"/>
  <c r="N5426" i="7" l="1"/>
  <c r="O5426" i="7"/>
  <c r="P5426" i="7"/>
  <c r="N5427" i="7" l="1"/>
  <c r="P5427" i="7"/>
  <c r="O5427" i="7"/>
  <c r="O5428" i="7" l="1"/>
  <c r="N5428" i="7"/>
  <c r="P5428" i="7"/>
  <c r="O5429" i="7" l="1"/>
  <c r="N5429" i="7"/>
  <c r="P5429" i="7"/>
  <c r="P5430" i="7" l="1"/>
  <c r="N5430" i="7"/>
  <c r="O5430" i="7"/>
  <c r="O5431" i="7" l="1"/>
  <c r="N5431" i="7"/>
  <c r="P5431" i="7"/>
  <c r="O5432" i="7" l="1"/>
  <c r="N5432" i="7"/>
  <c r="P5432" i="7"/>
  <c r="N5433" i="7" l="1"/>
  <c r="P5433" i="7"/>
  <c r="O5433" i="7"/>
  <c r="N5434" i="7" l="1"/>
  <c r="O5434" i="7"/>
  <c r="P5434" i="7"/>
  <c r="N5435" i="7" l="1"/>
  <c r="O5435" i="7"/>
  <c r="P5435" i="7"/>
  <c r="N5436" i="7" l="1"/>
  <c r="P5436" i="7"/>
  <c r="O5436" i="7"/>
  <c r="O5437" i="7" l="1"/>
  <c r="N5437" i="7"/>
  <c r="P5437" i="7"/>
  <c r="O5438" i="7" l="1"/>
  <c r="N5438" i="7"/>
  <c r="P5438" i="7"/>
  <c r="P5439" i="7" l="1"/>
  <c r="N5439" i="7"/>
  <c r="O5439" i="7"/>
  <c r="O5440" i="7" l="1"/>
  <c r="N5440" i="7"/>
  <c r="P5440" i="7"/>
  <c r="N5441" i="7" l="1"/>
  <c r="O5441" i="7"/>
  <c r="P5441" i="7"/>
  <c r="N5442" i="7" l="1"/>
  <c r="P5442" i="7"/>
  <c r="O5442" i="7"/>
  <c r="O5443" i="7" l="1"/>
  <c r="P5443" i="7"/>
  <c r="N5443" i="7"/>
  <c r="N5444" i="7" l="1"/>
  <c r="O5444" i="7"/>
  <c r="P5444" i="7"/>
  <c r="P5445" i="7" l="1"/>
  <c r="O5445" i="7"/>
  <c r="N5445" i="7"/>
  <c r="P5446" i="7" l="1"/>
  <c r="O5446" i="7"/>
  <c r="N5446" i="7"/>
  <c r="P5447" i="7" l="1"/>
  <c r="N5447" i="7"/>
  <c r="O5447" i="7"/>
  <c r="N5448" i="7" l="1"/>
  <c r="P5448" i="7"/>
  <c r="O5448" i="7"/>
  <c r="N5449" i="7" l="1"/>
  <c r="O5449" i="7"/>
  <c r="P5449" i="7"/>
  <c r="N5450" i="7" l="1"/>
  <c r="O5450" i="7"/>
  <c r="P5450" i="7"/>
  <c r="O5451" i="7" l="1"/>
  <c r="N5451" i="7"/>
  <c r="P5451" i="7"/>
  <c r="N5452" i="7" l="1"/>
  <c r="O5452" i="7"/>
  <c r="P5452" i="7"/>
  <c r="O5453" i="7" l="1"/>
  <c r="P5453" i="7"/>
  <c r="N5453" i="7"/>
  <c r="N5454" i="7" l="1"/>
  <c r="P5454" i="7"/>
  <c r="O5454" i="7"/>
  <c r="P5455" i="7" l="1"/>
  <c r="O5455" i="7"/>
  <c r="N5455" i="7"/>
  <c r="O5456" i="7" l="1"/>
  <c r="N5456" i="7"/>
  <c r="P5456" i="7"/>
  <c r="P5457" i="7" l="1"/>
  <c r="N5457" i="7"/>
  <c r="O5457" i="7"/>
  <c r="O5458" i="7" l="1"/>
  <c r="N5458" i="7"/>
  <c r="P5458" i="7"/>
  <c r="N5459" i="7" l="1"/>
  <c r="O5459" i="7"/>
  <c r="P5459" i="7"/>
  <c r="P5460" i="7" l="1"/>
  <c r="N5460" i="7"/>
  <c r="O5460" i="7"/>
  <c r="P5461" i="7" l="1"/>
  <c r="N5461" i="7"/>
  <c r="O5461" i="7"/>
  <c r="N5462" i="7" l="1"/>
  <c r="O5462" i="7"/>
  <c r="P5462" i="7"/>
  <c r="N5463" i="7" l="1"/>
  <c r="P5463" i="7"/>
  <c r="O5463" i="7"/>
  <c r="O5464" i="7" l="1"/>
  <c r="N5464" i="7"/>
  <c r="P5464" i="7"/>
  <c r="N5465" i="7" l="1"/>
  <c r="O5465" i="7"/>
  <c r="P5465" i="7"/>
  <c r="N5466" i="7" l="1"/>
  <c r="P5466" i="7"/>
  <c r="O5466" i="7"/>
  <c r="N5467" i="7" l="1"/>
  <c r="O5467" i="7"/>
  <c r="P5467" i="7"/>
  <c r="O5468" i="7" l="1"/>
  <c r="N5468" i="7"/>
  <c r="P5468" i="7"/>
  <c r="N5469" i="7" l="1"/>
  <c r="P5469" i="7"/>
  <c r="O5469" i="7"/>
  <c r="P5470" i="7" l="1"/>
  <c r="O5470" i="7"/>
  <c r="N5470" i="7"/>
  <c r="P5471" i="7" l="1"/>
  <c r="N5471" i="7"/>
  <c r="O5471" i="7"/>
  <c r="N5472" i="7" l="1"/>
  <c r="P5472" i="7"/>
  <c r="O5472" i="7"/>
  <c r="P5473" i="7" l="1"/>
  <c r="N5473" i="7"/>
  <c r="O5473" i="7"/>
  <c r="O5474" i="7" l="1"/>
  <c r="N5474" i="7"/>
  <c r="P5474" i="7"/>
  <c r="P5475" i="7" l="1"/>
  <c r="N5475" i="7"/>
  <c r="O5475" i="7"/>
  <c r="O5476" i="7" l="1"/>
  <c r="N5476" i="7"/>
  <c r="P5476" i="7"/>
  <c r="N5477" i="7" l="1"/>
  <c r="O5477" i="7"/>
  <c r="P5477" i="7"/>
  <c r="N5478" i="7" l="1"/>
  <c r="P5478" i="7"/>
  <c r="O5478" i="7"/>
  <c r="P5479" i="7" l="1"/>
  <c r="O5479" i="7"/>
  <c r="N5479" i="7"/>
  <c r="P5480" i="7" l="1"/>
  <c r="N5480" i="7"/>
  <c r="O5480" i="7"/>
  <c r="N5481" i="7" l="1"/>
  <c r="O5481" i="7"/>
  <c r="P5481" i="7"/>
  <c r="O5482" i="7" l="1"/>
  <c r="N5482" i="7"/>
  <c r="P5482" i="7"/>
  <c r="O5483" i="7" l="1"/>
  <c r="N5483" i="7"/>
  <c r="P5483" i="7"/>
  <c r="P5484" i="7" l="1"/>
  <c r="N5484" i="7"/>
  <c r="O5484" i="7"/>
  <c r="N5485" i="7" l="1"/>
  <c r="P5485" i="7"/>
  <c r="O5485" i="7"/>
  <c r="N5486" i="7" l="1"/>
  <c r="O5486" i="7"/>
  <c r="P5486" i="7"/>
  <c r="N5487" i="7" l="1"/>
  <c r="O5487" i="7"/>
  <c r="P5487" i="7"/>
  <c r="P5488" i="7" l="1"/>
  <c r="N5488" i="7"/>
  <c r="O5488" i="7"/>
  <c r="O5489" i="7" l="1"/>
  <c r="N5489" i="7"/>
  <c r="P5489" i="7"/>
  <c r="O5490" i="7" l="1"/>
  <c r="N5490" i="7"/>
  <c r="P5490" i="7"/>
  <c r="P5491" i="7" l="1"/>
  <c r="N5491" i="7"/>
  <c r="O5491" i="7"/>
  <c r="N5492" i="7" l="1"/>
  <c r="O5492" i="7"/>
  <c r="P5492" i="7"/>
  <c r="P5493" i="7" l="1"/>
  <c r="N5493" i="7"/>
  <c r="O5493" i="7"/>
  <c r="N5494" i="7" l="1"/>
  <c r="O5494" i="7"/>
  <c r="P5494" i="7"/>
  <c r="O5495" i="7" l="1"/>
  <c r="N5495" i="7"/>
  <c r="P5495" i="7"/>
  <c r="N5496" i="7" l="1"/>
  <c r="O5496" i="7"/>
  <c r="P5496" i="7"/>
  <c r="N5497" i="7" l="1"/>
  <c r="P5497" i="7"/>
  <c r="P5498" i="7" s="1"/>
  <c r="O5497" i="7"/>
  <c r="O5498" i="7" s="1"/>
  <c r="J19" i="7" l="1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81" i="7" l="1"/>
  <c r="J12" i="7" s="1"/>
  <c r="J13" i="7" s="1"/>
  <c r="J1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2</author>
    <author>1</author>
    <author>Смолина Татьяна</author>
  </authors>
  <commentList>
    <comment ref="D17" authorId="0" shapeId="0" xr:uid="{87C945F9-49AA-48C0-9813-092A62201E2B}">
      <text>
        <r>
          <rPr>
            <sz val="14"/>
            <color indexed="81"/>
            <rFont val="Tahoma"/>
            <family val="2"/>
            <charset val="204"/>
          </rPr>
          <t>При наличии нескольких производственных площадок, необходимо перечислить все их адреса.</t>
        </r>
      </text>
    </comment>
    <comment ref="D19" authorId="1" shapeId="0" xr:uid="{CEBE81F4-5603-4034-99A0-4A90025FABC4}">
      <text>
        <r>
          <rPr>
            <sz val="14"/>
            <color indexed="81"/>
            <rFont val="Tahoma"/>
            <family val="2"/>
            <charset val="204"/>
          </rPr>
          <t>Указать должность и ФИО руководителя организации</t>
        </r>
      </text>
    </comment>
    <comment ref="D20" authorId="1" shapeId="0" xr:uid="{40356542-2C5B-4848-8503-9A490C03531F}">
      <text>
        <r>
          <rPr>
            <sz val="14"/>
            <color indexed="81"/>
            <rFont val="Tahoma"/>
            <family val="2"/>
            <charset val="204"/>
          </rPr>
          <t>Указать должность, ФИО, телефон и адрес эл.почты контактного лица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D22" authorId="1" shapeId="0" xr:uid="{2FE2BCA3-FE30-4FD5-B4D0-817E501705E4}">
      <text>
        <r>
          <rPr>
            <sz val="14"/>
            <color indexed="81"/>
            <rFont val="Tahoma"/>
            <family val="2"/>
            <charset val="204"/>
          </rPr>
          <t xml:space="preserve">Наименование проекта рекомендуем сформулировать таким образом, чтобы оно отражало суть и характер проекта.
</t>
        </r>
        <r>
          <rPr>
            <i/>
            <sz val="14"/>
            <color indexed="39"/>
            <rFont val="Tahoma"/>
            <family val="2"/>
            <charset val="204"/>
          </rPr>
          <t xml:space="preserve">Например: создание/организация/ расширение/ модернизация производства детской одежды. </t>
        </r>
      </text>
    </comment>
    <comment ref="D28" authorId="0" shapeId="0" xr:uid="{82292925-14A6-40AF-A1C2-961FC0AD9320}">
      <text>
        <r>
          <rPr>
            <sz val="14"/>
            <color indexed="81"/>
            <rFont val="Tahoma"/>
            <family val="2"/>
            <charset val="204"/>
          </rPr>
          <t>возможная сумма займа от 20 000 тыс.руб. до 60 000 тыс.руб.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30" authorId="0" shapeId="0" xr:uid="{F4A956C2-61DB-4FF5-AB50-F4E5C0042D72}">
      <text>
        <r>
          <rPr>
            <sz val="14"/>
            <color indexed="81"/>
            <rFont val="Tahoma"/>
            <family val="2"/>
            <charset val="204"/>
          </rPr>
          <t>максимальный срок займа 60 мес.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34" authorId="0" shapeId="0" xr:uid="{54CB72BB-21B8-41DA-A08C-FC88EDD526C8}">
      <text>
        <r>
          <rPr>
            <sz val="14"/>
            <color indexed="81"/>
            <rFont val="Tahoma"/>
            <family val="2"/>
            <charset val="204"/>
          </rPr>
          <t>Из описания проекта должна быть понятна основная суть реализуемого проекта (цель, задачи), общий бюджет проекта и источники его финансирования, рынок сбыта, доля Заявителя на рынке до и после реализации проекта, основные результаты проекта, а также соответствие проекта программе финансирования (потенциал импортозамещения, внедряемые в проект наилучшие доступные технологии и т.д.)</t>
        </r>
      </text>
    </comment>
    <comment ref="D36" authorId="0" shapeId="0" xr:uid="{66C9F7AA-2A61-4B0F-AD2E-FAB5BD2BE8F4}">
      <text>
        <r>
          <rPr>
            <sz val="14"/>
            <color indexed="81"/>
            <rFont val="Tahoma"/>
            <family val="2"/>
            <charset val="204"/>
          </rPr>
          <t>Указать, что уже сделано в рамках реализации проекта к моменту подачи заявки.
Например, приобритено производственное здание, получено разрешение на строительство, заключен контракт на поставку оборудования и пр.
Обязательно укажите объем средств, уже потраченных на реализацию проекта (при наличии) и источники их финансирования, а также полученную документацию по проекту (заключения, свидетельства, патенты).</t>
        </r>
      </text>
    </comment>
    <comment ref="D38" authorId="1" shapeId="0" xr:uid="{56603561-4080-4EF2-9310-A136B363AFF3}">
      <text>
        <r>
          <rPr>
            <sz val="10"/>
            <color indexed="81"/>
            <rFont val="Tahoma"/>
            <family val="2"/>
            <charset val="204"/>
          </rPr>
          <t>Указать адрес(а) производственной(ых) площадки(ок), где планируется реализация проекта</t>
        </r>
      </text>
    </comment>
    <comment ref="C40" authorId="1" shapeId="0" xr:uid="{B878F48C-E5CA-44C1-85F8-AA1A2A284D27}">
      <text>
        <r>
          <rPr>
            <sz val="14"/>
            <color indexed="81"/>
            <rFont val="Tahoma"/>
            <family val="2"/>
            <charset val="204"/>
          </rPr>
          <t>Ключевым исполнителем считается поставщик продукции/услуг, на которого приходится не менее 20% от суммы займа. Заполните эту строку, если у вас уже заключен договор с исполнителем, это ускорит процедуру акцепта платежей после заключения договора займа. Если ключевой исполнитель не определен, строка остается не заполненной, просим вас предоставить данные в Фонд после заключения договора.</t>
        </r>
      </text>
    </comment>
    <comment ref="G41" authorId="0" shapeId="0" xr:uid="{D542DB83-F277-48CD-BAE1-4746665C7FBD}">
      <text>
        <r>
          <rPr>
            <b/>
            <sz val="9"/>
            <color indexed="81"/>
            <rFont val="Tahoma"/>
            <family val="2"/>
            <charset val="204"/>
          </rPr>
          <t>- Поставка оборудования;
- ПО и пр.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42" authorId="1" shapeId="0" xr:uid="{DAE1D717-2B6B-4D72-8FFE-32D36A692D46}">
      <text>
        <r>
          <rPr>
            <sz val="9"/>
            <color indexed="81"/>
            <rFont val="Tahoma"/>
            <family val="2"/>
            <charset val="204"/>
          </rPr>
          <t>Пожалуйста заполните этот пункт, только если договор с ключевым исполнителем уже заключен. В ином случае строка остается не заполненной</t>
        </r>
      </text>
    </comment>
    <comment ref="C43" authorId="1" shapeId="0" xr:uid="{1AFB9DA8-BC33-4165-AED7-870191396189}">
      <text>
        <r>
          <rPr>
            <sz val="9"/>
            <color indexed="81"/>
            <rFont val="Tahoma"/>
            <family val="2"/>
            <charset val="204"/>
          </rPr>
          <t>Пожалуйста заполните этот пункт, только если договор с ключевым исполнителем уже заключен. В ином случае строка остается не заполненной</t>
        </r>
      </text>
    </comment>
    <comment ref="D45" authorId="2" shapeId="0" xr:uid="{66EA96A5-1D98-4B14-8616-AA6C4357F272}">
      <text>
        <r>
          <rPr>
            <sz val="14"/>
            <color indexed="81"/>
            <rFont val="Tahoma"/>
            <family val="2"/>
            <charset val="204"/>
          </rPr>
          <t>Выбираете "ДА" при наличии растущего рынка для продукции проекта</t>
        </r>
      </text>
    </comment>
    <comment ref="D47" authorId="0" shapeId="0" xr:uid="{DA43F624-92C3-49D0-B682-5D7ABEBB2C14}">
      <text>
        <r>
          <rPr>
            <sz val="14"/>
            <color indexed="81"/>
            <rFont val="Tahoma"/>
            <family val="2"/>
            <charset val="204"/>
          </rPr>
          <t xml:space="preserve">Подтверждается заключением Министерства промышленности и науки Свердловской области
</t>
        </r>
      </text>
    </comment>
    <comment ref="D49" authorId="2" shapeId="0" xr:uid="{B490D9D3-1216-4677-98DA-0CBA587DFFB9}">
      <text>
        <r>
          <rPr>
            <b/>
            <sz val="14"/>
            <color indexed="81"/>
            <rFont val="Tahoma"/>
            <family val="2"/>
            <charset val="204"/>
          </rPr>
          <t xml:space="preserve">Перечень приоритетной продукции: </t>
        </r>
        <r>
          <rPr>
            <sz val="14"/>
            <color indexed="81"/>
            <rFont val="Tahoma"/>
            <family val="2"/>
            <charset val="204"/>
          </rPr>
          <t xml:space="preserve">
https://bod.frprf.ru/public/documents/perechen-prioritetnojj-produkcii-po-kip</t>
        </r>
      </text>
    </comment>
    <comment ref="D50" authorId="1" shapeId="0" xr:uid="{E10B676F-3CA4-4C71-BA16-F5AE4B69F5AA}">
      <text>
        <r>
          <rPr>
            <sz val="14"/>
            <color indexed="81"/>
            <rFont val="Tahoma"/>
            <family val="2"/>
            <charset val="204"/>
          </rPr>
          <t xml:space="preserve">Необходимо указать код и наименование продукции из перечня 
</t>
        </r>
        <r>
          <rPr>
            <i/>
            <sz val="14"/>
            <color indexed="39"/>
            <rFont val="Tahoma"/>
            <family val="2"/>
            <charset val="204"/>
          </rPr>
          <t>Например, 
13.10.71 Пряжа льняная</t>
        </r>
      </text>
    </comment>
    <comment ref="D52" authorId="2" shapeId="0" xr:uid="{DCBF769A-BFB4-4629-9C70-711257881D2D}">
      <text>
        <r>
          <rPr>
            <b/>
            <sz val="14"/>
            <color indexed="81"/>
            <rFont val="Tahoma"/>
            <family val="2"/>
            <charset val="204"/>
          </rPr>
          <t xml:space="preserve">Отрослевые планы импортозамещения: </t>
        </r>
        <r>
          <rPr>
            <sz val="14"/>
            <color indexed="81"/>
            <rFont val="Tahoma"/>
            <family val="2"/>
            <charset val="204"/>
          </rPr>
          <t xml:space="preserve">
https://frprf.ru/plany-importozameshcheniya/?docs=334</t>
        </r>
      </text>
    </comment>
    <comment ref="D54" authorId="1" shapeId="0" xr:uid="{2CB310C8-9CF7-44AA-85E7-53F6AF680927}">
      <text>
        <r>
          <rPr>
            <sz val="14"/>
            <color indexed="81"/>
            <rFont val="Tahoma"/>
            <family val="2"/>
            <charset val="204"/>
          </rPr>
          <t xml:space="preserve">Необходимо указать шифр и наименование продукции из соответствующего плана импортозамещения
</t>
        </r>
        <r>
          <rPr>
            <i/>
            <sz val="14"/>
            <color indexed="39"/>
            <rFont val="Tahoma"/>
            <family val="2"/>
            <charset val="204"/>
          </rPr>
          <t>Например, 
Д20А01.5 Электронный блок управления двигателем</t>
        </r>
      </text>
    </comment>
    <comment ref="D56" authorId="0" shapeId="0" xr:uid="{31ACAB5A-5447-414F-A033-D9E6A157586A}">
      <text>
        <r>
          <rPr>
            <b/>
            <sz val="14"/>
            <color indexed="81"/>
            <rFont val="Tahoma"/>
            <family val="2"/>
            <charset val="204"/>
          </rPr>
          <t xml:space="preserve">Перечень справочников НДТ: </t>
        </r>
        <r>
          <rPr>
            <sz val="14"/>
            <color indexed="81"/>
            <rFont val="Tahoma"/>
            <family val="2"/>
            <charset val="204"/>
          </rPr>
          <t xml:space="preserve">https://bod.frprf.ru/public/documents/sootvetstvie-razrabotok-vnedryaemykh-tekhnologijj-priobretaemogo-oborudovaniya-principam-nailuchshikh-dostupnykh-tekhnologijj
</t>
        </r>
        <r>
          <rPr>
            <b/>
            <sz val="14"/>
            <color indexed="81"/>
            <rFont val="Tahoma"/>
            <family val="2"/>
            <charset val="204"/>
          </rPr>
          <t>Справочники НДТ:</t>
        </r>
        <r>
          <rPr>
            <sz val="14"/>
            <color indexed="81"/>
            <rFont val="Tahoma"/>
            <family val="2"/>
            <charset val="204"/>
          </rPr>
          <t xml:space="preserve">
https://www.gost.ru/portal/gost/home/activity/NDT</t>
        </r>
      </text>
    </comment>
    <comment ref="D58" authorId="2" shapeId="0" xr:uid="{946DA672-0B69-4DC2-9AEF-52D51FDEAFFB}">
      <text>
        <r>
          <rPr>
            <b/>
            <sz val="14"/>
            <color indexed="81"/>
            <rFont val="Tahoma"/>
            <family val="2"/>
            <charset val="204"/>
          </rPr>
          <t xml:space="preserve">Перечень критических комплектующих МВК: </t>
        </r>
        <r>
          <rPr>
            <sz val="14"/>
            <color indexed="81"/>
            <rFont val="Tahoma"/>
            <family val="2"/>
            <charset val="204"/>
          </rPr>
          <t xml:space="preserve">
https://bod.frprf.ru/public/documents/perechen-mezhvedomstvennojj-komissii-po-voprosam-razvitiya-proizvodstva-komplektuyushhikh</t>
        </r>
      </text>
    </comment>
    <comment ref="D59" authorId="1" shapeId="0" xr:uid="{0291AF04-ABD3-4E2C-9FC0-BE295651259F}">
      <text>
        <r>
          <rPr>
            <sz val="14"/>
            <color indexed="81"/>
            <rFont val="Tahoma"/>
            <family val="2"/>
            <charset val="204"/>
          </rPr>
          <t xml:space="preserve">Необходимо указать код и наименование продукции из перечня МВК
</t>
        </r>
        <r>
          <rPr>
            <i/>
            <sz val="14"/>
            <color indexed="39"/>
            <rFont val="Tahoma"/>
            <family val="2"/>
            <charset val="204"/>
          </rPr>
          <t>Например, 
8207903000 Сменные насадки для отверток</t>
        </r>
        <r>
          <rPr>
            <sz val="14"/>
            <color indexed="81"/>
            <rFont val="Tahoma"/>
            <family val="2"/>
            <charset val="204"/>
          </rPr>
          <t xml:space="preserve"> </t>
        </r>
      </text>
    </comment>
    <comment ref="D62" authorId="1" shapeId="0" xr:uid="{5BDEBC1B-C883-45A0-820B-BC93B9E8944D}">
      <text>
        <r>
          <rPr>
            <sz val="14"/>
            <color indexed="81"/>
            <rFont val="Tahoma"/>
            <family val="2"/>
            <charset val="204"/>
          </rPr>
          <t>Указать сколько понадобиться времени (месяцев) для запуска серийного производства в соответствии с КП, начиная с момента получения займа</t>
        </r>
      </text>
    </comment>
    <comment ref="D63" authorId="1" shapeId="0" xr:uid="{11A2E7AD-3805-4C8C-9CB3-F7EB6B96B08E}">
      <text>
        <r>
          <rPr>
            <sz val="14"/>
            <color indexed="81"/>
            <rFont val="Tahoma"/>
            <family val="2"/>
            <charset val="204"/>
          </rPr>
          <t xml:space="preserve">Необходимо указать наименование продукции и код ОКПД-2
</t>
        </r>
        <r>
          <rPr>
            <i/>
            <sz val="14"/>
            <color indexed="39"/>
            <rFont val="Tahoma"/>
            <family val="2"/>
            <charset val="204"/>
          </rPr>
          <t>Например, 
Пряжа с содержанием шерсти до 50% (ОКПД2:13.10.50)</t>
        </r>
      </text>
    </comment>
    <comment ref="D64" authorId="0" shapeId="0" xr:uid="{93A294D3-338E-4F8F-AB46-03EE489FC610}">
      <text>
        <r>
          <rPr>
            <sz val="14"/>
            <color indexed="81"/>
            <rFont val="Tahoma"/>
            <family val="2"/>
            <charset val="204"/>
          </rPr>
          <t xml:space="preserve">В данном поле необходимо указать планируемый объем производимой продукции в соответствующих единицах измерения за весь период пользования займом Фонда. Например: 20 000 фрез или 15 тыс. тонн резиновой крошки. 
</t>
        </r>
      </text>
    </comment>
    <comment ref="C68" authorId="1" shapeId="0" xr:uid="{D20F9111-EBEB-431C-B359-D0E6292465E5}">
      <text>
        <r>
          <rPr>
            <b/>
            <sz val="14"/>
            <color indexed="81"/>
            <rFont val="Tahoma"/>
            <family val="2"/>
            <charset val="204"/>
          </rPr>
          <t xml:space="preserve">Отчетный документ: 
- </t>
        </r>
        <r>
          <rPr>
            <sz val="14"/>
            <color indexed="81"/>
            <rFont val="Tahoma"/>
            <family val="2"/>
            <charset val="204"/>
          </rPr>
          <t>Форма федерального статистического наблюдения №П-1 "Сведения о производстве и отгрузке товаров и услуг" (раздел 2)
           или 
- Реестр реализованной продукции</t>
        </r>
      </text>
    </comment>
    <comment ref="C71" authorId="0" shapeId="0" xr:uid="{2193F3F3-3DF2-4E6E-B20B-F4DEC68DE698}">
      <text>
        <r>
          <rPr>
            <sz val="14"/>
            <color indexed="81"/>
            <rFont val="Tahoma"/>
            <family val="2"/>
            <charset val="204"/>
          </rPr>
          <t>Укажите только планируемые вложения в проект за счет собственных средств на период действия договора займа (планируемые расходы до конца проекта)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72" authorId="1" shapeId="0" xr:uid="{92B08921-85BE-4436-B0F4-AC7F3BEEA2FA}">
      <text>
        <r>
          <rPr>
            <b/>
            <sz val="14"/>
            <color indexed="81"/>
            <rFont val="Tahoma"/>
            <family val="2"/>
            <charset val="204"/>
          </rPr>
          <t xml:space="preserve">Объём инвестиций в основной капитал – </t>
        </r>
        <r>
          <rPr>
            <sz val="14"/>
            <color indexed="81"/>
            <rFont val="Tahoma"/>
            <family val="2"/>
            <charset val="204"/>
          </rPr>
          <t xml:space="preserve">это количество средств, вложенных в покупку и обновление техники, машин, оборудования, нематериальных активов за конкретный период.
</t>
        </r>
        <r>
          <rPr>
            <b/>
            <sz val="14"/>
            <color indexed="81"/>
            <rFont val="Tahoma"/>
            <family val="2"/>
            <charset val="204"/>
          </rPr>
          <t xml:space="preserve">Отчетный документ:
</t>
        </r>
        <r>
          <rPr>
            <sz val="14"/>
            <color indexed="81"/>
            <rFont val="Tahoma"/>
            <family val="2"/>
            <charset val="204"/>
          </rPr>
          <t xml:space="preserve"> - форма федерального статистического наблюдения №П-2 (инвест) "Сведения об инвестиционной деятельности"
       или
- Реестр понесенных затрат с указанием контрагентов, реквизитов и предметов договора, объем фактически уплаченных денежных средств (без НДС) и вида основного фонда на который осуществлены инвестиции</t>
        </r>
      </text>
    </comment>
    <comment ref="C74" authorId="2" shapeId="0" xr:uid="{6CFDDA8C-6C29-4B67-BB7E-9118AEFB83E6}">
      <text>
        <r>
          <rPr>
            <sz val="14"/>
            <color indexed="81"/>
            <rFont val="Tahoma"/>
            <family val="2"/>
            <charset val="204"/>
          </rPr>
          <t>Применяется для проектов направленных на повышение уровня автоматимзации и цифровизации</t>
        </r>
      </text>
    </comment>
    <comment ref="C75" authorId="1" shapeId="0" xr:uid="{D023E197-C080-4D29-B1C1-71133BB67A0A}">
      <text>
        <r>
          <rPr>
            <b/>
            <sz val="14"/>
            <color indexed="81"/>
            <rFont val="Tahoma"/>
            <family val="2"/>
            <charset val="204"/>
          </rPr>
          <t>Увеличение полной учетной стоимости основных фондов -</t>
        </r>
        <r>
          <rPr>
            <sz val="14"/>
            <color indexed="81"/>
            <rFont val="Tahoma"/>
            <family val="2"/>
            <charset val="204"/>
          </rPr>
          <t xml:space="preserve"> создания новой стоимости (за счет ввода в действие новых основных фондов, модернизации, реконструкции)
</t>
        </r>
        <r>
          <rPr>
            <b/>
            <sz val="14"/>
            <color indexed="81"/>
            <rFont val="Tahoma"/>
            <family val="2"/>
            <charset val="204"/>
          </rPr>
          <t xml:space="preserve">Отчетный документ:
</t>
        </r>
        <r>
          <rPr>
            <sz val="14"/>
            <color indexed="81"/>
            <rFont val="Tahoma"/>
            <family val="2"/>
            <charset val="204"/>
          </rPr>
          <t xml:space="preserve"> - форма статистического наблюдения №11 "Сведения о наличии и движении основных фондов (средств) и других нефинансовых активов"
(строка 07 графы 4) 
        или
- Расчет увеличения полной учетной стоимости основных фондов</t>
        </r>
      </text>
    </comment>
    <comment ref="C81" authorId="3" shapeId="0" xr:uid="{5DFDC456-D32F-4EB4-98BE-288428FD938E}">
      <text>
        <r>
          <rPr>
            <sz val="9"/>
            <color indexed="81"/>
            <rFont val="Tahoma"/>
            <family val="2"/>
            <charset val="204"/>
          </rPr>
          <t>Данные направления не финансируются за счет средств займа в рамках проектов, направленных на повышение уровня автоматизации и цифровизации промышленных предприятий, финансируются исключительно за счет средств софинансирования</t>
        </r>
      </text>
    </comment>
    <comment ref="C87" authorId="2" shapeId="0" xr:uid="{4D1B837D-E3A2-4011-B7FC-6A4C1823B5B0}">
      <text>
        <r>
          <rPr>
            <sz val="14"/>
            <color indexed="81"/>
            <rFont val="Tahoma"/>
            <family val="2"/>
            <charset val="204"/>
          </rPr>
          <t>Данные направления не финансируются за счет средств займа в рамках проектов, направленных на повышение уровня автоматизации и цифровизации промышленных предприятий, финансируются исключительно за счет средств софинансирования</t>
        </r>
      </text>
    </comment>
    <comment ref="C88" authorId="2" shapeId="0" xr:uid="{1D9A76C6-4304-4332-B807-CE4481572325}">
      <text>
        <r>
          <rPr>
            <sz val="14"/>
            <color indexed="81"/>
            <rFont val="Tahoma"/>
            <family val="2"/>
            <charset val="204"/>
          </rPr>
          <t>Данные направления не финансируются за счет средств займа в рамках проектов, направленных на повышение уровня автоматизации и цифровизации промышленных предприятий, финансируются исключительно за счет средств софинансирования</t>
        </r>
      </text>
    </comment>
    <comment ref="C89" authorId="2" shapeId="0" xr:uid="{660DFBF0-B0AE-451F-8C78-BC9ADF6AFACF}">
      <text>
        <r>
          <rPr>
            <sz val="14"/>
            <color indexed="81"/>
            <rFont val="Tahoma"/>
            <family val="2"/>
            <charset val="204"/>
          </rPr>
          <t>Для проектов, направленных на повышение уровня автоматизации и цифровизации промышленных предприятий, средства займа могут использоваться в рамках данного направления целевого использования средств в следующей редакции: "Приобретение прав на использование программного обеспечения, указанного в Перечне цифровых и технологических решений. В рамках данного направления целевого использования могут также финансироваться расходы на сервисное сопровождение и обучение персонала, если они включены в договор на поставку программного обеспечения"</t>
        </r>
      </text>
    </comment>
    <comment ref="C94" authorId="2" shapeId="0" xr:uid="{55B7883F-04A6-43D8-B8BE-4C679908381A}">
      <text>
        <r>
          <rPr>
            <sz val="14"/>
            <color indexed="81"/>
            <rFont val="Tahoma"/>
            <family val="2"/>
            <charset val="204"/>
          </rPr>
          <t xml:space="preserve">Данные направления не финансируются за счет средств займа в рамках проектов, направленных на повышение уровня автоматизации и цифровизации промышленных предприятий, финансируются исключительно за счет средств софинансирования
</t>
        </r>
      </text>
    </comment>
    <comment ref="C95" authorId="2" shapeId="0" xr:uid="{BDAE8E15-D08B-4B5D-8B9C-661F0EBB7C47}">
      <text>
        <r>
          <rPr>
            <sz val="14"/>
            <color indexed="81"/>
            <rFont val="Tahoma"/>
            <family val="2"/>
            <charset val="204"/>
          </rPr>
          <t>Данные направления не финансируются за счет средств займа в рамках проектов, направленных на повышение уровня автоматизации и цифровизации промышленных предприятий, финансируются исключительно за счет средств софинансирования</t>
        </r>
      </text>
    </comment>
    <comment ref="C96" authorId="2" shapeId="0" xr:uid="{293769EB-3793-470B-8129-CA284AEDDB19}">
      <text>
        <r>
          <rPr>
            <sz val="14"/>
            <color indexed="81"/>
            <rFont val="Tahoma"/>
            <family val="2"/>
            <charset val="204"/>
          </rPr>
          <t>Для проектов, направленных на повышения уровня автоматизации и цифровизации промышленных предприятий, средства займа могут использоваться в рамках данного направления целевого использования средств в следующей редакции: "Приобретение в собственность (за исключением приобретения по договорам финансовой аренды (лизинга)) программно-аппаратных комплексов, новых производственных технологий, компьютерного, серверного и сетевого оборудования, а также их монтаж, наладка и иные мероприятия по его подготовке для серийного производства", но только по направлениям целевого использования средств 6.3., 6.4., 6.5.</t>
        </r>
      </text>
    </comment>
    <comment ref="C99" authorId="2" shapeId="0" xr:uid="{43D1D595-BA6A-4D32-8316-D2BB444729C0}">
      <text>
        <r>
          <rPr>
            <sz val="14"/>
            <color indexed="81"/>
            <rFont val="Tahoma"/>
            <family val="2"/>
            <charset val="204"/>
          </rPr>
          <t>Указанные направления могут финансироваться из средств займа только для проектов, направленных на повышения уровня автоматизации и цифровизации промышленных предприятий</t>
        </r>
      </text>
    </comment>
    <comment ref="C100" authorId="2" shapeId="0" xr:uid="{3C0E574E-0ED4-45AE-80E0-35DAE21DD58D}">
      <text>
        <r>
          <rPr>
            <sz val="14"/>
            <color indexed="81"/>
            <rFont val="Tahoma"/>
            <family val="2"/>
            <charset val="204"/>
          </rPr>
          <t>Указанные направления могут финансироваться из средств займа только для проектов, направленных на повышения уровня автоматизации и цифровизации промышленных предприятий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01" authorId="2" shapeId="0" xr:uid="{34D0A0A8-C466-4747-B934-06C1C0F446FF}">
      <text>
        <r>
          <rPr>
            <sz val="14"/>
            <color indexed="81"/>
            <rFont val="Tahoma"/>
            <family val="2"/>
            <charset val="204"/>
          </rPr>
          <t>Указанные направления могут финансироваться из средств займа только для проектов, направленных на повышения уровня автоматизации и цифровизации промышленных предприятий</t>
        </r>
      </text>
    </comment>
    <comment ref="C105" authorId="0" shapeId="0" xr:uid="{A53D211C-F92B-4470-A218-064E47B4D142}">
      <text>
        <r>
          <rPr>
            <sz val="14"/>
            <color indexed="81"/>
            <rFont val="Tahoma"/>
            <family val="2"/>
            <charset val="204"/>
          </rPr>
          <t xml:space="preserve">Заемщиком по столбцу «Средства софинансирования» могут быть учтены расходы в проекте, понесенные им в прошлых периодах, но не ранее 2 лет до даты подачи Заявки. Данные о понесенных расходах также подлежат отражению в соответствующих графах по годам до года заключения договора  займа </t>
        </r>
      </text>
    </comment>
    <comment ref="J131" authorId="3" shapeId="0" xr:uid="{97A89A1D-0DEF-4972-90C3-209A54BAD1A5}">
      <text>
        <r>
          <rPr>
            <b/>
            <sz val="14"/>
            <color indexed="81"/>
            <rFont val="Tahoma"/>
            <family val="2"/>
            <charset val="204"/>
          </rPr>
          <t>Для расчета требуемой суммы обеспечения, необходимо на вкладке "Расчет обеспечения" (ячейка Е10) установить предполагаемую дату получения займа - середина квартала + 1 день (Например, 16.02.2026г.)</t>
        </r>
      </text>
    </comment>
  </commentList>
</comments>
</file>

<file path=xl/sharedStrings.xml><?xml version="1.0" encoding="utf-8"?>
<sst xmlns="http://schemas.openxmlformats.org/spreadsheetml/2006/main" count="585" uniqueCount="365">
  <si>
    <t xml:space="preserve"> </t>
  </si>
  <si>
    <t xml:space="preserve"> Полное наименование организации: </t>
  </si>
  <si>
    <t xml:space="preserve"> Сокращенное наименование организации: </t>
  </si>
  <si>
    <t xml:space="preserve"> ОГРН: </t>
  </si>
  <si>
    <t xml:space="preserve"> ИНН: </t>
  </si>
  <si>
    <t xml:space="preserve"> Дата государственной регистрации: </t>
  </si>
  <si>
    <t xml:space="preserve"> Субъект малого и среднего предпринимательства: </t>
  </si>
  <si>
    <t xml:space="preserve"> Юридический адрес: </t>
  </si>
  <si>
    <t xml:space="preserve"> Официальный веб-сайт: </t>
  </si>
  <si>
    <t xml:space="preserve"> Руководитель организации: </t>
  </si>
  <si>
    <t xml:space="preserve"> Контактное лицо: </t>
  </si>
  <si>
    <t>Тип соисполнителя</t>
  </si>
  <si>
    <t>Описание работ по проекту</t>
  </si>
  <si>
    <t>Стоимость  работ, тыс.руб.</t>
  </si>
  <si>
    <t xml:space="preserve">Отраслевой перечень, куда включена продукция: </t>
  </si>
  <si>
    <t xml:space="preserve">Наименование показателя </t>
  </si>
  <si>
    <t xml:space="preserve">№ п/п </t>
  </si>
  <si>
    <t xml:space="preserve">Направления целевого использования  средств </t>
  </si>
  <si>
    <t xml:space="preserve">Зарплата сотрудников, вкл. налоги и взносы от ФОТ </t>
  </si>
  <si>
    <t xml:space="preserve">Работы и услуги, выполняемые третьими лицами, приобретение прав </t>
  </si>
  <si>
    <t xml:space="preserve">Материалы и комплектующие </t>
  </si>
  <si>
    <t xml:space="preserve">Приобретение  оборудования </t>
  </si>
  <si>
    <t xml:space="preserve">Итого </t>
  </si>
  <si>
    <t xml:space="preserve">Средства займа </t>
  </si>
  <si>
    <t xml:space="preserve">Средства софинасирования </t>
  </si>
  <si>
    <t xml:space="preserve">Разработка нового продукта/технологии: </t>
  </si>
  <si>
    <t xml:space="preserve">Произведенного на территории РФ </t>
  </si>
  <si>
    <t xml:space="preserve">Произведенного на территории иностранного государства </t>
  </si>
  <si>
    <t xml:space="preserve">Строительство и реконструкция объектов капитального строительства </t>
  </si>
  <si>
    <t xml:space="preserve">Прочие капитальные вложения в проекте: приобретение зданий, сооружений, земельных участков, иные вложения </t>
  </si>
  <si>
    <t xml:space="preserve">Год </t>
  </si>
  <si>
    <t xml:space="preserve">Форма  финансирования </t>
  </si>
  <si>
    <t xml:space="preserve">Направляя настоящее резюме проекта Фонду, Заявитель подтверждает  следующее: </t>
  </si>
  <si>
    <t xml:space="preserve">М.П. </t>
  </si>
  <si>
    <t xml:space="preserve">1.   Заявитель гарантирует достоверность предоставляемой информации и выражает готовность оперативно предоставлять дополнительную информацию по запросу Фонда. </t>
  </si>
  <si>
    <t xml:space="preserve">2.   Информация, содержащаяся в настоящем резюме проекта, не является конфиденциальной и может размещаться Фондом в информационных базах данных и передаваться в другие институты развития. Заявитель согласен, что Фонд вправе при проведении экспертизы привлекать внешних экспертов, представляя им полученные от Заявителя дополнительные материалы на условиях соблюдения конфиденциальности. </t>
  </si>
  <si>
    <t xml:space="preserve">Период запуска серийного производства (с даты получения займа), мес.: </t>
  </si>
  <si>
    <t xml:space="preserve">Результат от реализации проекта в натуральном выражении: </t>
  </si>
  <si>
    <t>Анкета юридического лица:</t>
  </si>
  <si>
    <t xml:space="preserve">Полное наименование заявляемого проекта: </t>
  </si>
  <si>
    <t xml:space="preserve">Программа финансовой поддержки </t>
  </si>
  <si>
    <t xml:space="preserve">Требуемый объем финансирования со стороны Фонда, тыс. руб. </t>
  </si>
  <si>
    <t xml:space="preserve">Сроки возврата займа, мес. </t>
  </si>
  <si>
    <t xml:space="preserve">Аннотация проекта </t>
  </si>
  <si>
    <t xml:space="preserve">Имеющийся результат по проекту </t>
  </si>
  <si>
    <t xml:space="preserve">Адрес  реализации проекта : </t>
  </si>
  <si>
    <t xml:space="preserve">Цели и показатели проекта </t>
  </si>
  <si>
    <t>Объем средств частных инвесторов, привлекаемых для реализации Проекта дополнительно к сумме предоставленного Займа,  тыс. руб.</t>
  </si>
  <si>
    <t xml:space="preserve">Бюджет проекта </t>
  </si>
  <si>
    <t>Итого</t>
  </si>
  <si>
    <t xml:space="preserve">Источники финансирования проекта, включая стадию серийного промышленного   производства </t>
  </si>
  <si>
    <t xml:space="preserve">Предполагаемое обеспечение по возврату займа </t>
  </si>
  <si>
    <t xml:space="preserve"> Расходы по Проекту, произведенные до заключения договора займа</t>
  </si>
  <si>
    <t>Средства аффилированных лиц, бенефициаров и/или собственные средства заемщика</t>
  </si>
  <si>
    <t>Средства иных частных инвесторов и/или кредиты банков</t>
  </si>
  <si>
    <t>Всего софинансирование затрат по проекту</t>
  </si>
  <si>
    <t>Средства Фонда</t>
  </si>
  <si>
    <t>Обязательства по софинансированию Проекта, после заключения Договора</t>
  </si>
  <si>
    <t>Всего</t>
  </si>
  <si>
    <t>Всего софинансирования по проекту</t>
  </si>
  <si>
    <t xml:space="preserve">Виды основного обеспечения, принимаемого Фондом по финансируемым проектам </t>
  </si>
  <si>
    <t>Вид обеспечения</t>
  </si>
  <si>
    <t>Технические, производственно-технологические, маркетинговые тестирования и испытания</t>
  </si>
  <si>
    <t>Разработка технико-экономического обоснования инвестиционной стадии проекта, прединвестиционный анализ и оптимизация проекта, не включая расходы на аналитические исследования рынка. Сертификация и внедрение новых методов эффективной организации производства (ISO 9000, LEAN и пр.)</t>
  </si>
  <si>
    <t>6.</t>
  </si>
  <si>
    <t>Инжиниринг</t>
  </si>
  <si>
    <t>6.1.</t>
  </si>
  <si>
    <t>6.2.</t>
  </si>
  <si>
    <t>7.</t>
  </si>
  <si>
    <t>8.</t>
  </si>
  <si>
    <t>12.</t>
  </si>
  <si>
    <t>Страна</t>
  </si>
  <si>
    <t>Соответствуют ли технологии, применяемые в рамках проекта, правилам НДТ</t>
  </si>
  <si>
    <t>Отрасль промышленности Заявителя</t>
  </si>
  <si>
    <t xml:space="preserve">                                                             От  Заявителя :</t>
  </si>
  <si>
    <t>да</t>
  </si>
  <si>
    <t>нет</t>
  </si>
  <si>
    <t>Проекты развития</t>
  </si>
  <si>
    <t xml:space="preserve">ОКВЭД 10. Производство пищевых продуктов </t>
  </si>
  <si>
    <t>ОКВЭД 13. Производство текстильных изделий</t>
  </si>
  <si>
    <t>ОКВЭД 14. Производство одежды</t>
  </si>
  <si>
    <t>ОКВЭД 15. Производство кожи и изделий из кожи</t>
  </si>
  <si>
    <t>ОКВЭД 16. Обработка древесины и производство изделий из дерева и пробки, кроме мебели, производство изделий из соломки и материалов для плетения</t>
  </si>
  <si>
    <t>ОКВЭД 17. Производство бумаги и бумажных изделий</t>
  </si>
  <si>
    <t>ОКВЭД 20. Производство химических веществ и химических продуктов</t>
  </si>
  <si>
    <t>ОКВЭД 21. Производство лекарственных средств и материалов, применяемых в медицинских целях</t>
  </si>
  <si>
    <t>ОКВЭД 22. Производство резиновых и пластмассовых изделий</t>
  </si>
  <si>
    <t>ОКВЭД 23. Производство прочей неметаллической минеральной продукции</t>
  </si>
  <si>
    <t>ОКВЭД 24. Производство металлургическое</t>
  </si>
  <si>
    <t>ОКВЭД 25. Производство готовых металлических изделий, кроме машин и оборудования</t>
  </si>
  <si>
    <t>ОКВЭД 26. Производство компьютеров, электронных и оптических изделий</t>
  </si>
  <si>
    <t>ОКВЭД 27. Производство электрического оборудования</t>
  </si>
  <si>
    <t>ОКВЭД 28. Производство машин и оборудования, не включенных в другие группировки</t>
  </si>
  <si>
    <t>ОКВЭД 29. Производство автотранспортных средств, прицепов и полуприцепов</t>
  </si>
  <si>
    <t>ОКВЭД 30. Производство прочих транспортных средств и оборудования</t>
  </si>
  <si>
    <t>ОКВЭД 31. Производство мебели</t>
  </si>
  <si>
    <t>ОКВЭД 32. Производство прочих готовых изделий</t>
  </si>
  <si>
    <t>ОКВЭД 33. Ремонт и монтаж машин и оборудования</t>
  </si>
  <si>
    <r>
      <t xml:space="preserve">      В том числе распределение по годам, тыс.руб.  </t>
    </r>
    <r>
      <rPr>
        <b/>
        <vertAlign val="superscript"/>
        <sz val="14"/>
        <color theme="1"/>
        <rFont val="Arial Narrow"/>
        <family val="2"/>
        <charset val="204"/>
      </rPr>
      <t>*</t>
    </r>
    <r>
      <rPr>
        <b/>
        <vertAlign val="subscript"/>
        <sz val="14"/>
        <color theme="1"/>
        <rFont val="Arial Narrow"/>
        <family val="2"/>
        <charset val="204"/>
      </rPr>
      <t xml:space="preserve"> </t>
    </r>
  </si>
  <si>
    <t xml:space="preserve">            в бюджет Свердловской области</t>
  </si>
  <si>
    <t>Дата процентного платежа</t>
  </si>
  <si>
    <t>Необходимый размер обеспечения, тыс.руб.:</t>
  </si>
  <si>
    <t>Программа финансирования</t>
  </si>
  <si>
    <t>Дата погашения займа</t>
  </si>
  <si>
    <t>Последний месяц квартала, предшествующего дате погашения займа</t>
  </si>
  <si>
    <t>1.1.</t>
  </si>
  <si>
    <t>1.2.</t>
  </si>
  <si>
    <t>1.3.</t>
  </si>
  <si>
    <t>1.4.</t>
  </si>
  <si>
    <t>1.5.</t>
  </si>
  <si>
    <t>2.</t>
  </si>
  <si>
    <t>5.1.</t>
  </si>
  <si>
    <t>5.2.</t>
  </si>
  <si>
    <t>5.3.</t>
  </si>
  <si>
    <t xml:space="preserve">Объем выручки, обеспеченной за счет реализации Проекта, тыс. руб. </t>
  </si>
  <si>
    <t>Объем отгруженных товаров собственного производства, выполненных работ и услуг собственными силами, тыс.руб.</t>
  </si>
  <si>
    <t>Объем налоговых поступлений в бюджеты бюджетной системы Российской Федерации, обеспечиваемый за счет реализации Проекта, тыс. руб., в т.ч.</t>
  </si>
  <si>
    <t>Объем инвестиций в основной капитал, тыс.руб.</t>
  </si>
  <si>
    <t xml:space="preserve">Количество  рабочих мест, создаваемых Заемщиком в ходе реализации Проекта, шт. </t>
  </si>
  <si>
    <t>Увеличение полной учетной стоимости основных фондов за отчетный год,  тыс. руб.</t>
  </si>
  <si>
    <t>Среднегодовой рост выработки на одного сотрудника тыс.руб./чел.</t>
  </si>
  <si>
    <t>4.1.</t>
  </si>
  <si>
    <t>4.2.</t>
  </si>
  <si>
    <t>Отечественного программного обеспечения, входящего в Единый реестр российских программ для электронных вычислительных машин и баз данных</t>
  </si>
  <si>
    <t>Иного программного обеспечения и прав на результаты интеллектуальной деятельности</t>
  </si>
  <si>
    <t>6.3.</t>
  </si>
  <si>
    <t>6.4.</t>
  </si>
  <si>
    <t>6.5.</t>
  </si>
  <si>
    <t xml:space="preserve">Ключевые исполнители (поставщик продукции/услуг, на которого приходится более 20% от суммы займа) </t>
  </si>
  <si>
    <t>Наименование соисполнителя</t>
  </si>
  <si>
    <t>Наличие рынка для продукции проекта и положительная динамика его развития</t>
  </si>
  <si>
    <t>ОКВЭД 18. Деятельность полиграфическая и копирование носителей информации</t>
  </si>
  <si>
    <t>Российская компания</t>
  </si>
  <si>
    <t>Иностранная компания</t>
  </si>
  <si>
    <t>1.</t>
  </si>
  <si>
    <t>3.</t>
  </si>
  <si>
    <t>по региональной программе "Проекты развития"</t>
  </si>
  <si>
    <t>Итого за весь срок  
пользования займом</t>
  </si>
  <si>
    <t>Х</t>
  </si>
  <si>
    <t>4.</t>
  </si>
  <si>
    <t>5.</t>
  </si>
  <si>
    <t>9.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</si>
  <si>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</si>
  <si>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</si>
  <si>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</si>
  <si>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</si>
  <si>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</si>
  <si>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</si>
  <si>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</si>
  <si>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</si>
  <si>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</si>
  <si>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Дата:</t>
  </si>
  <si>
    <t>Отрослевые планы импортозамещения</t>
  </si>
  <si>
    <t>План импортозамещения в автомобильной промышленности</t>
  </si>
  <si>
    <t>План импортозамещения в отрасли гражданского авиастроения</t>
  </si>
  <si>
    <t>План мероприятий по импортозамещению продукции в социально значимых отраслях промышленности</t>
  </si>
  <si>
    <t>Перечень критической продукции легкой промышленности</t>
  </si>
  <si>
    <t>План по импортозамещению в лесопромышленном комплексе</t>
  </si>
  <si>
    <t>План по импортозамещению в машиностроении для пищевой и перерабатывающей промышленности</t>
  </si>
  <si>
    <t>План по импортозамещению в медицинской промышленности</t>
  </si>
  <si>
    <t>План по импортозамещению в нефтегазовом машиностроении</t>
  </si>
  <si>
    <t>План по импортозамещению в производстве строительно-дорожной, коммунальной, лесозаготовительной и наземной аэродромной техники</t>
  </si>
  <si>
    <t>План по импортозамещению в промышленности обычных вооружений</t>
  </si>
  <si>
    <t>План по импортозамещению в радиоэлектронной промышленности</t>
  </si>
  <si>
    <t>План импортозамещения в отрасли сельскохозяйственного машиностроения</t>
  </si>
  <si>
    <t>План по импортозамещению в станкоинструментальной промышленности</t>
  </si>
  <si>
    <t>План по импортозамещению в отрасли строительных материалов (изделий) и строительных конструкций</t>
  </si>
  <si>
    <t>Перечень критической промышленной продукции в отрасли цветной металлургии</t>
  </si>
  <si>
    <t>План по импортозамещению в железнодорожном машиностроении</t>
  </si>
  <si>
    <t>План по импортозамещению в фармацевтической промышленности</t>
  </si>
  <si>
    <t>План по импортозамещению в черной металлургии</t>
  </si>
  <si>
    <t>План по импортозамещению в энергетическом машиностроении, электротехнической и кабельной промышленности</t>
  </si>
  <si>
    <t>План по импортозамещению в судостроительной промышленности</t>
  </si>
  <si>
    <t>План по импортозамещению в отрасли тяжелого машиностроения</t>
  </si>
  <si>
    <t>План по импортозамещению в отрасли композитных материалов</t>
  </si>
  <si>
    <t>План по импортозамещению в отрасли обращения с отходами</t>
  </si>
  <si>
    <t>План мероприятий по импортозамещению в отрасли экологического машиностроения</t>
  </si>
  <si>
    <t>План мероприятий по импортозамещению в спортивной индустрии</t>
  </si>
  <si>
    <t>План мероприятий по импортозамещению в отраслях парфюмерной-косметической промышленности и бытовой химии</t>
  </si>
  <si>
    <t>Проведение патентных исследований (на патентную чистоту, выявление охраноспособных решений и др.), патентование разработанных решений, в том числе зарубежное патентование</t>
  </si>
  <si>
    <t>Сертификация, клинические испытания (клинические исследования) и другие обязательные для вывода продукта на рынок контрольно - сертификационные процедуры, а также зарубежные клинические исследования и испытания фармацевтической и медицинской продукции</t>
  </si>
  <si>
    <t xml:space="preserve">Шифр и наименование продукции: </t>
  </si>
  <si>
    <t>Организация УПЦ</t>
  </si>
  <si>
    <t>выбрать</t>
  </si>
  <si>
    <t>Продукция входит в перечень приоритетной продукции</t>
  </si>
  <si>
    <t>ОКПД 2 и наименование продукции в соответствии с ОКПД 2</t>
  </si>
  <si>
    <t>Наименование продукции проекта и код ОКПД2</t>
  </si>
  <si>
    <t>Наименование банка-гаранта</t>
  </si>
  <si>
    <t xml:space="preserve">Сумма гарантии, тыс. руб. </t>
  </si>
  <si>
    <t>Должность</t>
  </si>
  <si>
    <t>подпись</t>
  </si>
  <si>
    <t>ФИО</t>
  </si>
  <si>
    <t>20.</t>
  </si>
  <si>
    <t>Резюме проекта</t>
  </si>
  <si>
    <t>Программы финансирования</t>
  </si>
  <si>
    <t>Основные условия</t>
  </si>
  <si>
    <t>Наименование программы</t>
  </si>
  <si>
    <t>Минимальная сумма займа, тыс. руб.</t>
  </si>
  <si>
    <t>Максимальная сумма займа, тыс. руб.</t>
  </si>
  <si>
    <t>Максимальный срок займа, месяцев</t>
  </si>
  <si>
    <t>Базовая процентная ставка, % годовых</t>
  </si>
  <si>
    <t>Условия</t>
  </si>
  <si>
    <r>
      <rPr>
        <b/>
        <sz val="11"/>
        <color theme="1"/>
        <rFont val="Century Gothic"/>
        <family val="2"/>
        <charset val="204"/>
        <scheme val="minor"/>
      </rPr>
      <t xml:space="preserve">Целевые показатели:
</t>
    </r>
    <r>
      <rPr>
        <sz val="11"/>
        <color theme="1"/>
        <rFont val="Century Gothic"/>
        <family val="2"/>
        <charset val="204"/>
        <scheme val="minor"/>
      </rPr>
      <t>1) Объем продаж новой продукции не менее 50% от суммы займа в год, начиная со второго года серийного производства (исключение составляют проекты по повышению уровня автоматизации и цифровизации промышленных предприятий); 
2) Среднегодовой рост выработки на одного сотрудника в течение срока действия договора займа должен составлять не менее 5 % для проектов по повышению уровня автоматизации и цифровизации промышленных предприятий</t>
    </r>
    <r>
      <rPr>
        <b/>
        <sz val="11"/>
        <color theme="1"/>
        <rFont val="Century Gothic"/>
        <family val="2"/>
        <charset val="204"/>
        <scheme val="minor"/>
      </rPr>
      <t xml:space="preserve">
Софинансирование со стороны заявителя, частных инвесторов или банков:</t>
    </r>
    <r>
      <rPr>
        <sz val="11"/>
        <color theme="1"/>
        <rFont val="Century Gothic"/>
        <family val="2"/>
        <charset val="204"/>
        <scheme val="minor"/>
      </rPr>
      <t xml:space="preserve"> ≥ 20% бюджета проекта</t>
    </r>
    <r>
      <rPr>
        <b/>
        <sz val="11"/>
        <color theme="1"/>
        <rFont val="Century Gothic"/>
        <family val="2"/>
        <charset val="204"/>
        <scheme val="minor"/>
      </rPr>
      <t xml:space="preserve">
Требования к обеспечению:</t>
    </r>
    <r>
      <rPr>
        <sz val="11"/>
        <color theme="1"/>
        <rFont val="Century Gothic"/>
        <family val="2"/>
        <charset val="204"/>
        <scheme val="minor"/>
      </rPr>
      <t xml:space="preserve"> независимая гарантия кредитной организации на всю сумму займа и процентов и на весь срок займа</t>
    </r>
    <r>
      <rPr>
        <b/>
        <sz val="11"/>
        <color theme="1"/>
        <rFont val="Century Gothic"/>
        <family val="2"/>
        <charset val="204"/>
        <scheme val="minor"/>
      </rPr>
      <t xml:space="preserve">
Процентная ставка: </t>
    </r>
    <r>
      <rPr>
        <sz val="11"/>
        <color theme="1"/>
        <rFont val="Century Gothic"/>
        <family val="2"/>
        <charset val="204"/>
        <scheme val="minor"/>
      </rPr>
      <t>3 (Три) процента годовых в первые три года пользования займом и 5 (Пять) процентов годовых в оставшийся срок пользования займом</t>
    </r>
  </si>
  <si>
    <t>Проекты лесной промышленности</t>
  </si>
  <si>
    <r>
      <t>Компания заявителя</t>
    </r>
    <r>
      <rPr>
        <b/>
        <sz val="11"/>
        <color theme="1"/>
        <rFont val="Century Gothic"/>
        <family val="2"/>
        <charset val="204"/>
        <scheme val="minor"/>
      </rPr>
      <t xml:space="preserve"> должна состоять в реестре МСП и вести деятельность по ОКВЭД 16.
Целевой показатель: </t>
    </r>
    <r>
      <rPr>
        <sz val="11"/>
        <color theme="1"/>
        <rFont val="Century Gothic"/>
        <family val="2"/>
        <charset val="204"/>
        <scheme val="minor"/>
      </rPr>
      <t>объем продаж новой продукции не менее 50% от суммы займа в год, начиная со 2 года промышленной эксплуатации оборудования;</t>
    </r>
    <r>
      <rPr>
        <b/>
        <sz val="11"/>
        <color theme="1"/>
        <rFont val="Century Gothic"/>
        <family val="2"/>
        <charset val="204"/>
        <scheme val="minor"/>
      </rPr>
      <t xml:space="preserve">
Софинансирование со стороны заявителя, частных инвесторов или банков: </t>
    </r>
    <r>
      <rPr>
        <sz val="11"/>
        <color theme="1"/>
        <rFont val="Century Gothic"/>
        <family val="2"/>
        <charset val="204"/>
        <scheme val="minor"/>
      </rPr>
      <t>≥ 20% бюджета проекта</t>
    </r>
    <r>
      <rPr>
        <b/>
        <sz val="11"/>
        <color theme="1"/>
        <rFont val="Century Gothic"/>
        <family val="2"/>
        <charset val="204"/>
        <scheme val="minor"/>
      </rPr>
      <t xml:space="preserve">
Требования к обеспечению: </t>
    </r>
    <r>
      <rPr>
        <sz val="11"/>
        <color theme="1"/>
        <rFont val="Century Gothic"/>
        <family val="2"/>
        <charset val="204"/>
        <scheme val="minor"/>
      </rPr>
      <t>независимая гарантия кредитной организации на всю сумму займа и процентов и на весь срок займа</t>
    </r>
    <r>
      <rPr>
        <sz val="11"/>
        <color theme="1"/>
        <rFont val="Century Gothic"/>
        <family val="2"/>
        <scheme val="minor"/>
      </rPr>
      <t xml:space="preserve">
</t>
    </r>
    <r>
      <rPr>
        <b/>
        <sz val="11"/>
        <color theme="1"/>
        <rFont val="Century Gothic"/>
        <family val="2"/>
        <charset val="204"/>
        <scheme val="minor"/>
      </rPr>
      <t xml:space="preserve">Процентная ставка: </t>
    </r>
    <r>
      <rPr>
        <sz val="11"/>
        <color theme="1"/>
        <rFont val="Century Gothic"/>
        <family val="2"/>
        <scheme val="minor"/>
      </rPr>
      <t>5 (Пять) процентов годовых на весь срок займа</t>
    </r>
  </si>
  <si>
    <t>Утилизация и обезвреживание отходов производства</t>
  </si>
  <si>
    <r>
      <rPr>
        <b/>
        <sz val="11"/>
        <rFont val="Century Gothic"/>
        <family val="2"/>
        <charset val="204"/>
        <scheme val="minor"/>
      </rPr>
      <t xml:space="preserve">Проект должен быть направлен на </t>
    </r>
    <r>
      <rPr>
        <sz val="11"/>
        <rFont val="Century Gothic"/>
        <family val="2"/>
        <charset val="204"/>
        <scheme val="minor"/>
      </rPr>
      <t xml:space="preserve">внедрение на промышленных предприятиях технологий по обработке, утилизации и обезвреживанию отходов производства.
</t>
    </r>
    <r>
      <rPr>
        <b/>
        <sz val="11"/>
        <rFont val="Century Gothic"/>
        <family val="2"/>
        <charset val="204"/>
        <scheme val="minor"/>
      </rPr>
      <t>Целевые показатели:</t>
    </r>
    <r>
      <rPr>
        <sz val="11"/>
        <rFont val="Century Gothic"/>
        <family val="2"/>
        <charset val="204"/>
        <scheme val="minor"/>
      </rPr>
      <t xml:space="preserve"> наличие обязательств Заявителя по сокращению количества отходов производства.</t>
    </r>
    <r>
      <rPr>
        <b/>
        <sz val="11"/>
        <rFont val="Century Gothic"/>
        <family val="2"/>
        <charset val="204"/>
        <scheme val="minor"/>
      </rPr>
      <t xml:space="preserve">
Софинансирование со стороны заявителя, частных инвесторов или банков: </t>
    </r>
    <r>
      <rPr>
        <sz val="11"/>
        <rFont val="Century Gothic"/>
        <family val="2"/>
        <charset val="204"/>
        <scheme val="minor"/>
      </rPr>
      <t>≥ 20% бюджета проекта</t>
    </r>
    <r>
      <rPr>
        <b/>
        <sz val="11"/>
        <rFont val="Century Gothic"/>
        <family val="2"/>
        <charset val="204"/>
        <scheme val="minor"/>
      </rPr>
      <t xml:space="preserve">
Требования к обеспечению: </t>
    </r>
    <r>
      <rPr>
        <sz val="11"/>
        <rFont val="Century Gothic"/>
        <family val="2"/>
        <charset val="204"/>
        <scheme val="minor"/>
      </rPr>
      <t>независимая гарантия кредитной организации на всю сумму займа и процентов и на весь срок займа</t>
    </r>
    <r>
      <rPr>
        <b/>
        <sz val="11"/>
        <rFont val="Century Gothic"/>
        <family val="2"/>
        <charset val="204"/>
        <scheme val="minor"/>
      </rPr>
      <t xml:space="preserve">
Процентная ставка: </t>
    </r>
    <r>
      <rPr>
        <sz val="11"/>
        <rFont val="Century Gothic"/>
        <family val="2"/>
        <charset val="204"/>
        <scheme val="minor"/>
      </rPr>
      <t>3 (Три) процента годовых в первые два года пользования займом и 5 (Пять) процентов годовых в оставшийся срок пользования займом</t>
    </r>
  </si>
  <si>
    <t>Поддержка проектов НТР</t>
  </si>
  <si>
    <r>
      <rPr>
        <b/>
        <sz val="11"/>
        <color theme="1"/>
        <rFont val="Century Gothic"/>
        <family val="2"/>
        <charset val="204"/>
        <scheme val="minor"/>
      </rPr>
      <t xml:space="preserve">Проект должен быть направлен на </t>
    </r>
    <r>
      <rPr>
        <sz val="11"/>
        <color theme="1"/>
        <rFont val="Century Gothic"/>
        <family val="2"/>
        <charset val="204"/>
        <scheme val="minor"/>
      </rPr>
      <t>создание, масштабирование, технологическое перевооружение учебно-производственных центров на базе промышленных предприятий с целью содействия развитию кадрового потенциала субъектов промышленной деятельности.</t>
    </r>
    <r>
      <rPr>
        <b/>
        <sz val="11"/>
        <color theme="1"/>
        <rFont val="Century Gothic"/>
        <family val="2"/>
        <charset val="204"/>
        <scheme val="minor"/>
      </rPr>
      <t xml:space="preserve">
Целевые показатели: 
 </t>
    </r>
    <r>
      <rPr>
        <sz val="11"/>
        <color theme="1"/>
        <rFont val="Century Gothic"/>
        <family val="2"/>
        <charset val="204"/>
        <scheme val="minor"/>
      </rPr>
      <t xml:space="preserve">  1) Объем продаж новой продукции не менее 50% от суммы займа в год, начиная со второго года серийного производства;
   2) Наличие обязательств Заявителя:
   - по увеличению количества обучающихся (физических лиц, не состоящих с Заявителем в трудовых отношениях) по программам основного и дополнительного профессионального образования, реализуемых УПЦ; 
   - по увеличению количества обучающихся (физических лиц, состоящих с Заявителем в трудовых отношениях), прошедших профессиональную переподготовку (повышение квалификации) по программам основного и дополнительного профессионального образования, реализуемым УПЦ;
   - по увеличению количества программ основного и дополнительного профессионального образования, реализуемых УПЦ; 
   - по трудоустройству не менее 30% обученных по программам основного и дополнительного профессионального образования, реализуемым УПЦ. </t>
    </r>
    <r>
      <rPr>
        <b/>
        <sz val="11"/>
        <color theme="1"/>
        <rFont val="Century Gothic"/>
        <family val="2"/>
        <charset val="204"/>
        <scheme val="minor"/>
      </rPr>
      <t xml:space="preserve">
Софинансирование со стороны заявителя, частных инвесторов или банков: </t>
    </r>
    <r>
      <rPr>
        <sz val="11"/>
        <color theme="1"/>
        <rFont val="Century Gothic"/>
        <family val="2"/>
        <charset val="204"/>
        <scheme val="minor"/>
      </rPr>
      <t>≥ 20% бюджета проекта</t>
    </r>
    <r>
      <rPr>
        <sz val="11"/>
        <color theme="1"/>
        <rFont val="Century Gothic"/>
        <family val="2"/>
        <scheme val="minor"/>
      </rPr>
      <t xml:space="preserve">
</t>
    </r>
    <r>
      <rPr>
        <b/>
        <sz val="11"/>
        <color theme="1"/>
        <rFont val="Century Gothic"/>
        <family val="2"/>
        <charset val="204"/>
        <scheme val="minor"/>
      </rPr>
      <t xml:space="preserve">Требования к обеспечению: </t>
    </r>
    <r>
      <rPr>
        <sz val="11"/>
        <color theme="1"/>
        <rFont val="Century Gothic"/>
        <family val="2"/>
        <charset val="204"/>
        <scheme val="minor"/>
      </rPr>
      <t>независимая гарантия кредитной организации на всю сумму займа и процентов и на весь срок займа</t>
    </r>
    <r>
      <rPr>
        <b/>
        <sz val="11"/>
        <color theme="1"/>
        <rFont val="Century Gothic"/>
        <family val="2"/>
        <charset val="204"/>
        <scheme val="minor"/>
      </rPr>
      <t xml:space="preserve">
Процентная ставка: </t>
    </r>
    <r>
      <rPr>
        <sz val="11"/>
        <color theme="1"/>
        <rFont val="Century Gothic"/>
        <family val="2"/>
        <scheme val="minor"/>
      </rPr>
      <t>3 (Три) процента годовых в первые три года пользования займом и 5 (Пять) процентов годовых в оставшийся срок пользования займом</t>
    </r>
  </si>
  <si>
    <r>
      <rPr>
        <b/>
        <sz val="11"/>
        <color theme="1"/>
        <rFont val="Century Gothic"/>
        <family val="2"/>
        <charset val="204"/>
        <scheme val="minor"/>
      </rPr>
      <t xml:space="preserve">Обязательные требования:
</t>
    </r>
    <r>
      <rPr>
        <sz val="11"/>
        <color theme="1"/>
        <rFont val="Century Gothic"/>
        <family val="2"/>
        <charset val="204"/>
        <scheme val="minor"/>
      </rPr>
      <t>- подача заявки на регистрацию результатов интеллектуальной деятельности (РИД) в ходе реализации проекта: ≥ 1;</t>
    </r>
    <r>
      <rPr>
        <b/>
        <sz val="11"/>
        <color theme="1"/>
        <rFont val="Century Gothic"/>
        <family val="2"/>
        <charset val="204"/>
        <scheme val="minor"/>
      </rPr>
      <t xml:space="preserve">
Ограничен прием заявок н</t>
    </r>
    <r>
      <rPr>
        <sz val="11"/>
        <color theme="1"/>
        <rFont val="Century Gothic"/>
        <family val="2"/>
        <charset val="204"/>
        <scheme val="minor"/>
      </rPr>
      <t>а финансирование проектов для Заемщиков, уже использующих финансирование Фонда или подавших завки на финансирование по двум и более проектам.</t>
    </r>
    <r>
      <rPr>
        <b/>
        <sz val="11"/>
        <color theme="1"/>
        <rFont val="Century Gothic"/>
        <family val="2"/>
        <charset val="204"/>
        <scheme val="minor"/>
      </rPr>
      <t xml:space="preserve">
Целевой объем продаж новой продукции:</t>
    </r>
    <r>
      <rPr>
        <sz val="11"/>
        <color theme="1"/>
        <rFont val="Century Gothic"/>
        <family val="2"/>
        <scheme val="minor"/>
      </rPr>
      <t xml:space="preserve"> не менее 50% от суммы займа в год, начиная со 2 года серийного производства.
</t>
    </r>
    <r>
      <rPr>
        <b/>
        <sz val="11"/>
        <color theme="1"/>
        <rFont val="Century Gothic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entury Gothic"/>
        <family val="2"/>
        <scheme val="minor"/>
      </rPr>
      <t xml:space="preserve"> ≥ 20% бюджета проекта.
Процентная ставка:
- 3 (Три) процента годовых при условии предоставления на всю сумму займа и на весь срок займа обеспечения в виде независимых гарантий и (или) поручительств лиц, указанных в разделах I, II, III и IV приложения 1 "Виды Основного обеспечения, принимаемого Фондом по финансируемым проектам" к Стандарту Фонда № СФ-И-82;
- при использовании более 50 % (Пятидесяти процентов) средств займа на оплату расходов на приобретение для реализации проекта отечественного
оборудования и (или) отечественного программного обеспечения (в совокупности) по следующим направлениям: 
    -приобретение отечественного оборудования, приобретение новых производственных технологий - промышленного отечественного оборудования,
включенного в Перечень цифровых и технологических решений, внедрение которых финансируется в рамках настоящей программы. Под отечественным 
    - приобретение отечественного программного обеспечения;
- 5 (Пять) процентов годовых в иных случаях.
</t>
    </r>
    <r>
      <rPr>
        <b/>
        <sz val="11"/>
        <color theme="1"/>
        <rFont val="Century Gothic"/>
        <family val="2"/>
        <charset val="204"/>
        <scheme val="minor"/>
      </rPr>
      <t xml:space="preserve">Погашение основного долга </t>
    </r>
    <r>
      <rPr>
        <sz val="11"/>
        <color theme="1"/>
        <rFont val="Century Gothic"/>
        <family val="2"/>
        <scheme val="minor"/>
      </rPr>
      <t>равными ежеквартальными платежами в течение последних 2 лет срока займа</t>
    </r>
  </si>
  <si>
    <r>
      <rPr>
        <b/>
        <sz val="11"/>
        <color theme="1"/>
        <rFont val="Century Gothic"/>
        <family val="2"/>
        <charset val="204"/>
        <scheme val="minor"/>
      </rPr>
      <t xml:space="preserve">Обязательные требования:
- подача заявки на регистрацию результатов интеллектуальной деятельности (РИД) в ходе реализации проекта: ≥ 1;
Ограничен прием заявок </t>
    </r>
    <r>
      <rPr>
        <sz val="11"/>
        <color theme="1"/>
        <rFont val="Century Gothic"/>
        <family val="2"/>
        <charset val="204"/>
        <scheme val="minor"/>
      </rPr>
      <t>на финансирование проектов для Заемщиков, уже использующих финансирование Фонда или подавших завки на финансирование по двум и более проектам.</t>
    </r>
    <r>
      <rPr>
        <b/>
        <sz val="11"/>
        <color theme="1"/>
        <rFont val="Century Gothic"/>
        <family val="2"/>
        <charset val="204"/>
        <scheme val="minor"/>
      </rPr>
      <t xml:space="preserve">
Целевой объем продаж новой продукции:</t>
    </r>
    <r>
      <rPr>
        <sz val="11"/>
        <color theme="1"/>
        <rFont val="Century Gothic"/>
        <family val="2"/>
        <scheme val="minor"/>
      </rPr>
      <t xml:space="preserve"> не менее 30% от суммы займа в год, начиная со 2 года серийного производства.
</t>
    </r>
    <r>
      <rPr>
        <b/>
        <sz val="11"/>
        <color theme="1"/>
        <rFont val="Century Gothic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entury Gothic"/>
        <family val="2"/>
        <scheme val="minor"/>
      </rPr>
      <t xml:space="preserve"> ≥ 20% бюджета проекта, в т.ч. за счет собственных средств или средств акционера ≥ 0% от суммы займа.
Процентная ставка по займам на реализацию проекта по масштабированию их производства составляет 5 (Пять) процентов годовых на весь срок займа.
</t>
    </r>
    <r>
      <rPr>
        <b/>
        <sz val="11"/>
        <color theme="1"/>
        <rFont val="Century Gothic"/>
        <family val="2"/>
        <charset val="204"/>
        <scheme val="minor"/>
      </rPr>
      <t>Погашение основного долга</t>
    </r>
    <r>
      <rPr>
        <sz val="11"/>
        <color theme="1"/>
        <rFont val="Century Gothic"/>
        <family val="2"/>
        <scheme val="minor"/>
      </rPr>
      <t xml:space="preserve"> равными ежеквартальными платежами в течение последних 2 лет срока займа</t>
    </r>
  </si>
  <si>
    <r>
      <rPr>
        <b/>
        <sz val="11"/>
        <color theme="1"/>
        <rFont val="Century Gothic"/>
        <family val="2"/>
        <charset val="204"/>
        <scheme val="minor"/>
      </rPr>
      <t xml:space="preserve">Ограничен прием заявок </t>
    </r>
    <r>
      <rPr>
        <sz val="11"/>
        <color theme="1"/>
        <rFont val="Century Gothic"/>
        <family val="2"/>
        <charset val="204"/>
        <scheme val="minor"/>
      </rPr>
      <t xml:space="preserve">на финансирование проектов для Заемщиков, уже использующих финансирование Фонда или подавших завки на финансирование по двум и более проектам.
Заявителю необходимо иметь </t>
    </r>
    <r>
      <rPr>
        <b/>
        <sz val="11"/>
        <color theme="1"/>
        <rFont val="Century Gothic"/>
        <family val="2"/>
        <charset val="204"/>
        <scheme val="minor"/>
      </rPr>
      <t>Соглашение о сотрудничестве</t>
    </r>
    <r>
      <rPr>
        <sz val="11"/>
        <color theme="1"/>
        <rFont val="Century Gothic"/>
        <family val="2"/>
        <charset val="204"/>
        <scheme val="minor"/>
      </rPr>
      <t xml:space="preserve"> между субъектом Российской Федерации, ФЦК и Заявителем, либо соглашение о сотрудничестве между субъектом Российской Федерации, РЦК и Заявителем, либо соглашение о сотрудничестве между Заявителем и субъектом Российской Федерации (при необходимости – с привлечением третьей стороны), либо документ, подтверждающий включение Заявителя в Региональную программу, в соответствии с которым Заявителем приняты обязательства по повышению производительности труда.
Кроме того, Заявитель должен получить в установленном порядке</t>
    </r>
    <r>
      <rPr>
        <b/>
        <sz val="11"/>
        <color theme="1"/>
        <rFont val="Century Gothic"/>
        <family val="2"/>
        <charset val="204"/>
        <scheme val="minor"/>
      </rPr>
      <t xml:space="preserve"> сертификат ФЦК</t>
    </r>
    <r>
      <rPr>
        <sz val="11"/>
        <color theme="1"/>
        <rFont val="Century Gothic"/>
        <family val="2"/>
        <charset val="204"/>
        <scheme val="minor"/>
      </rPr>
      <t xml:space="preserve"> (оформленное в документальной форме заключение ФЦК о
наличии у Заявителя ключевых элементов производственной системы и достаточном уровне использования внутренних ресурсов повышения производительности) </t>
    </r>
    <r>
      <rPr>
        <b/>
        <sz val="11"/>
        <color theme="1"/>
        <rFont val="Century Gothic"/>
        <family val="2"/>
        <charset val="204"/>
        <scheme val="minor"/>
      </rPr>
      <t>или</t>
    </r>
    <r>
      <rPr>
        <sz val="11"/>
        <color theme="1"/>
        <rFont val="Century Gothic"/>
        <family val="2"/>
        <charset val="204"/>
        <scheme val="minor"/>
      </rPr>
      <t xml:space="preserve"> </t>
    </r>
    <r>
      <rPr>
        <b/>
        <sz val="11"/>
        <color theme="1"/>
        <rFont val="Century Gothic"/>
        <family val="2"/>
        <charset val="204"/>
        <scheme val="minor"/>
      </rPr>
      <t>выполнить мероприятия по созданию (оптимизации) потока образц</t>
    </r>
    <r>
      <rPr>
        <sz val="11"/>
        <color theme="1"/>
        <rFont val="Century Gothic"/>
        <family val="2"/>
        <charset val="204"/>
        <scheme val="minor"/>
      </rPr>
      <t xml:space="preserve">а ключевого продукта по Соглашению с подтверждением подписанным Протоколом.
</t>
    </r>
    <r>
      <rPr>
        <b/>
        <sz val="11"/>
        <color theme="1"/>
        <rFont val="Century Gothic"/>
        <family val="2"/>
        <charset val="204"/>
        <scheme val="minor"/>
      </rPr>
      <t xml:space="preserve">Целевой показатель прироста производительности труда по отношению к базовому году должен составлять не менее чем 10%, 15% и 30% по результатам первого, второго и третьего года соответственно участия предприятия в Нацпроекте, далее прирост к предыдущему году должен составлять не менее 5%
</t>
    </r>
    <r>
      <rPr>
        <sz val="11"/>
        <color theme="1"/>
        <rFont val="Century Gothic"/>
        <family val="2"/>
        <charset val="204"/>
        <scheme val="minor"/>
      </rPr>
      <t xml:space="preserve">Процентная ставка по предоставляемым целевым займам составляет:
- </t>
    </r>
    <r>
      <rPr>
        <b/>
        <sz val="11"/>
        <color theme="1"/>
        <rFont val="Century Gothic"/>
        <family val="2"/>
        <charset val="204"/>
        <scheme val="minor"/>
      </rPr>
      <t>3 (Три) процента годовых</t>
    </r>
    <r>
      <rPr>
        <sz val="11"/>
        <color theme="1"/>
        <rFont val="Century Gothic"/>
        <family val="2"/>
        <charset val="204"/>
        <scheme val="minor"/>
      </rPr>
      <t xml:space="preserve"> на весь срок займа при условии предоставления на всю сумму займа и на весь срок займа обеспечения в виде независимых гарантий и
(или) поручительств лиц, указанных в разделах I, II и III приложения 1 "Виды Основного обеспечения, принимаемого Фондом по финансируемым проектам" к Стандарту Фонда № СФ-И-82.
- </t>
    </r>
    <r>
      <rPr>
        <b/>
        <sz val="11"/>
        <color theme="1"/>
        <rFont val="Century Gothic"/>
        <family val="2"/>
        <charset val="204"/>
        <scheme val="minor"/>
      </rPr>
      <t>5 (Пять) процентов годовы</t>
    </r>
    <r>
      <rPr>
        <sz val="11"/>
        <color theme="1"/>
        <rFont val="Century Gothic"/>
        <family val="2"/>
        <charset val="204"/>
        <scheme val="minor"/>
      </rPr>
      <t xml:space="preserve">х при предоставлении иного обеспечения, соответствующего требованиям Стандарта Фонда № СФ-И-82.
</t>
    </r>
    <r>
      <rPr>
        <b/>
        <sz val="11"/>
        <color theme="1"/>
        <rFont val="Century Gothic"/>
        <family val="2"/>
        <charset val="204"/>
        <scheme val="minor"/>
      </rPr>
      <t>Указанная ставка подлежит пересмотр</t>
    </r>
    <r>
      <rPr>
        <sz val="11"/>
        <color theme="1"/>
        <rFont val="Century Gothic"/>
        <family val="2"/>
        <charset val="204"/>
        <scheme val="minor"/>
      </rPr>
      <t xml:space="preserve">у, если в течение срока действия договора займа достигнутый Заявителем целевой показатель роста
производительности труда за третий год участия в Национальном проекте составил менее 30 (Тридцати) процентов по отношению к базовому году. В таком случае
процентная ставка устанавливается в размере </t>
    </r>
    <r>
      <rPr>
        <b/>
        <sz val="11"/>
        <color theme="1"/>
        <rFont val="Century Gothic"/>
        <family val="2"/>
        <charset val="204"/>
        <scheme val="minor"/>
      </rPr>
      <t>7 (Семи) процентов</t>
    </r>
    <r>
      <rPr>
        <sz val="11"/>
        <color theme="1"/>
        <rFont val="Century Gothic"/>
        <family val="2"/>
        <charset val="204"/>
        <scheme val="minor"/>
      </rPr>
      <t xml:space="preserve"> годовых и применяется с момента выдачи займа с уплатой дополнительных процентных платежей равномерными квартальными платежами в оставшийся до погашения срок займа 
</t>
    </r>
    <r>
      <rPr>
        <b/>
        <sz val="11"/>
        <color theme="1"/>
        <rFont val="Century Gothic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entury Gothic"/>
        <family val="2"/>
        <charset val="204"/>
        <scheme val="minor"/>
      </rPr>
      <t xml:space="preserve"> ≥ 20% бюджета проекта, в т.ч. за счет собственных средств или средств акционера.
</t>
    </r>
    <r>
      <rPr>
        <b/>
        <sz val="11"/>
        <color theme="1"/>
        <rFont val="Century Gothic"/>
        <family val="2"/>
        <charset val="204"/>
        <scheme val="minor"/>
      </rPr>
      <t>Погашение основного долга</t>
    </r>
    <r>
      <rPr>
        <sz val="11"/>
        <color theme="1"/>
        <rFont val="Century Gothic"/>
        <family val="2"/>
        <charset val="204"/>
        <scheme val="minor"/>
      </rPr>
      <t xml:space="preserve"> равными ежеквартальными платежами в течение последних 2 лет срока займа</t>
    </r>
  </si>
  <si>
    <r>
      <rPr>
        <b/>
        <sz val="11"/>
        <color theme="1"/>
        <rFont val="Century Gothic"/>
        <family val="2"/>
        <charset val="204"/>
        <scheme val="minor"/>
      </rPr>
      <t xml:space="preserve">Продукцией проекта должны являться российские компоненты для автомобилестроения и специального машиностроения.
</t>
    </r>
    <r>
      <rPr>
        <sz val="11"/>
        <color theme="1"/>
        <rFont val="Century Gothic"/>
        <family val="2"/>
        <charset val="204"/>
        <scheme val="minor"/>
      </rPr>
      <t xml:space="preserve">Перечни продукции установлены Постановлением Правительства РФ №719 от 17.07.2015 и приведены в разделе II "Продукция автомобилестроения" и разделе III "Продукция отрасли специального машиностроения  </t>
    </r>
    <r>
      <rPr>
        <b/>
        <sz val="11"/>
        <color theme="1"/>
        <rFont val="Century Gothic"/>
        <family val="2"/>
        <charset val="204"/>
        <scheme val="minor"/>
      </rPr>
      <t xml:space="preserve">
Софинансирование со стороны заявителя, частных инвесторов или банков:</t>
    </r>
    <r>
      <rPr>
        <sz val="11"/>
        <color theme="1"/>
        <rFont val="Century Gothic"/>
        <family val="2"/>
        <charset val="204"/>
        <scheme val="minor"/>
      </rPr>
      <t xml:space="preserve"> ≥ 20% бюджета проекта.
Процентная ставка:
- 3 (Три) процента годовых при предоставления на всю сумму займа и на весь срок займа обеспечения в виде независимых гарантий и (или) поручительств лиц,
указанных в разделах I, II, III и IV приложения 1 "Виды Основного обеспечения, принимаемого Фондом по финансируемым проектам" к Стандарту Фонда № СФ-И-82.
- 5 (Пять) процентов годовых в иных случаях.
</t>
    </r>
    <r>
      <rPr>
        <b/>
        <sz val="11"/>
        <color theme="1"/>
        <rFont val="Century Gothic"/>
        <family val="2"/>
        <charset val="204"/>
        <scheme val="minor"/>
      </rPr>
      <t>Погашение основного долга</t>
    </r>
    <r>
      <rPr>
        <sz val="11"/>
        <color theme="1"/>
        <rFont val="Century Gothic"/>
        <family val="2"/>
        <charset val="204"/>
        <scheme val="minor"/>
      </rPr>
      <t xml:space="preserve"> равными ежеквартальными платежами начиная с четвертого года использования займа</t>
    </r>
  </si>
  <si>
    <r>
      <t xml:space="preserve">Компания заявителя </t>
    </r>
    <r>
      <rPr>
        <b/>
        <sz val="11"/>
        <color theme="1"/>
        <rFont val="Century Gothic"/>
        <family val="2"/>
        <charset val="204"/>
        <scheme val="minor"/>
      </rPr>
      <t>должна состоять в реестре МСП и вести деятельность по ОКВЭД 16.</t>
    </r>
    <r>
      <rPr>
        <sz val="11"/>
        <color theme="1"/>
        <rFont val="Century Gothic"/>
        <family val="2"/>
        <charset val="204"/>
        <scheme val="minor"/>
      </rPr>
      <t xml:space="preserve">
</t>
    </r>
    <r>
      <rPr>
        <b/>
        <sz val="11"/>
        <color theme="1"/>
        <rFont val="Century Gothic"/>
        <family val="2"/>
        <charset val="204"/>
        <scheme val="minor"/>
      </rPr>
      <t>Целевой объем продаж новой продукции:</t>
    </r>
    <r>
      <rPr>
        <sz val="11"/>
        <color theme="1"/>
        <rFont val="Century Gothic"/>
        <family val="2"/>
        <scheme val="minor"/>
      </rPr>
      <t xml:space="preserve"> не менеене менее 50% от суммы займа в год, начиная со 2 года промышленной эксплуатации оборудования.
</t>
    </r>
    <r>
      <rPr>
        <b/>
        <sz val="11"/>
        <color theme="1"/>
        <rFont val="Century Gothic"/>
        <family val="2"/>
        <charset val="204"/>
        <scheme val="minor"/>
      </rPr>
      <t>Софинансирование со стороны заявителя, частных инвесторов или банков:</t>
    </r>
    <r>
      <rPr>
        <sz val="11"/>
        <color theme="1"/>
        <rFont val="Century Gothic"/>
        <family val="2"/>
        <scheme val="minor"/>
      </rPr>
      <t xml:space="preserve"> ≥ 20% бюджета проекта, в т.ч. за счет собственных средств или средств акционера ≥ 0% от суммы займа.
</t>
    </r>
    <r>
      <rPr>
        <b/>
        <sz val="11"/>
        <color theme="1"/>
        <rFont val="Century Gothic"/>
        <family val="2"/>
        <charset val="204"/>
        <scheme val="minor"/>
      </rPr>
      <t>Требования к обеспечению:</t>
    </r>
    <r>
      <rPr>
        <sz val="11"/>
        <color theme="1"/>
        <rFont val="Century Gothic"/>
        <family val="2"/>
        <scheme val="minor"/>
      </rPr>
      <t xml:space="preserve"> банковская гарантия на всю сумму займа и проценты или ≥ 50% суммы займа должно быть обеспечено только поручительством РГО или гарантией Корпорации МСП обеспечение на оставшуюся часть займа - согласно стандарту Фонда).
Процентная ставка:
- 3 (Три) процента годовых при условии: предоставления на всю сумму займа и на весь срок займа в качестве обеспечения независимой гарантии кредитной организации и (или) поручительства (гарантии) Корпорации МСП;
- или при приобретения для реализации проекта отечественного оборудования в размере не менее 50 % суммы займа. Под отечественным оборудованием для целей настоящего стандарта понимается оборудование, имеющее заключение о подтверждении производства промышленной продукции на территории Российской Федерации.
- 5 (Пять) процентов годовых на весь срок займа в иных случаях.
</t>
    </r>
    <r>
      <rPr>
        <b/>
        <sz val="11"/>
        <color theme="1"/>
        <rFont val="Century Gothic"/>
        <family val="2"/>
        <charset val="204"/>
        <scheme val="minor"/>
      </rPr>
      <t>Погашение основного долга</t>
    </r>
    <r>
      <rPr>
        <sz val="11"/>
        <color theme="1"/>
        <rFont val="Century Gothic"/>
        <family val="2"/>
        <scheme val="minor"/>
      </rPr>
      <t xml:space="preserve"> равными ежеквартальными платежами, начиная со второго года срока займа</t>
    </r>
  </si>
  <si>
    <t>Условия для использования льготных процентных ставок</t>
  </si>
  <si>
    <t>Величина льготной ставки, % годовых</t>
  </si>
  <si>
    <t>Длительность использования льготной ставки, месяцев</t>
  </si>
  <si>
    <t xml:space="preserve"> 3 (Три) процента годовых в первые три года пользования займом</t>
  </si>
  <si>
    <t>Снижение ставки не предусмотрено</t>
  </si>
  <si>
    <t xml:space="preserve"> 3 (Три) процента годовых в первые два года пользования займом</t>
  </si>
  <si>
    <t>При предоставлении на всю сумму займа и на весь срок займа обеспечения в виде независимых гарантий и (или) поручительств лиц, указанных в разделах I, II, III и IV приложения 1 "Виды Основного обеспечения, принимаемого Фондом по финансируемым проектам" к Стандарту Фонда № СФ-И-82</t>
  </si>
  <si>
    <t>При покупке российского оборудования или отечественного ПО в размере не менее 50% суммы займа.</t>
  </si>
  <si>
    <t>При предоставления на всю сумму займа и на весь срок займа обеспечения в виде независимых гарантий и (или) поручительств лиц, указанных в разделах I, II и III приложения 1 "Виды Основного обеспечения, принимаемого Фондом по финансируемым проектам" к Стандарту Фонда № СФ-И-82</t>
  </si>
  <si>
    <t>3 (Три) процента годовых на весь срок займа при условии предоставления на всю сумму займа и на весь срок займа обеспечения в виде независимых гарантий и (или) поручительств лиц, указанных в разделах I, II и III приложения 1 "Виды Основного обеспечения, принимаемого Фондом по финансируемым проектам" к Стандарту Фонда № СФ-И-82.</t>
  </si>
  <si>
    <t xml:space="preserve"> - 3 (Три) процента годовых при предоставления на всю сумму займа и на весь срок займа обеспечения в виде независимых гарантий и (или) поручительств лиц, указанных в разделах I, II, III и IV приложения 1 "Виды Основного обеспечения, принимаемого Фондом по финансируемым проектам" к Стандарту Фонда № СФ-И-82.</t>
  </si>
  <si>
    <t xml:space="preserve"> - 3 (Три) процента годовых при условии предоставления на всю сумму займа и на весь срок займа в качестве обеспечения независимой гарантии кредитной организации и (или) поручительства (гарантии) Корпорации МСП</t>
  </si>
  <si>
    <t>При покупке российского оборудования в размере не менее 50% суммы займа.</t>
  </si>
  <si>
    <t>Минимальный бюджет и минимальная сумма финансирования проекта собственными средствами</t>
  </si>
  <si>
    <t>Доля софинансирования, %</t>
  </si>
  <si>
    <t>в т.ч. за счет собственных средств, %</t>
  </si>
  <si>
    <t>Мин. бюджет проекта, 
тыс. руб.</t>
  </si>
  <si>
    <t>Мин. финансирование собственными средствами, 
тыс. руб.</t>
  </si>
  <si>
    <t xml:space="preserve">Соотношение источников средств займа в проектах с РФРП </t>
  </si>
  <si>
    <t>Федеральные средства</t>
  </si>
  <si>
    <t>Средства регионов</t>
  </si>
  <si>
    <t>Критерий целевого объема продаж новой продукции</t>
  </si>
  <si>
    <t>Мин. доля от суммы займа, начиная со 2 года серийного пр-ва, %</t>
  </si>
  <si>
    <t>не предусмотрен</t>
  </si>
  <si>
    <r>
      <t>Особые условия финансирования проектов</t>
    </r>
    <r>
      <rPr>
        <b/>
        <vertAlign val="superscript"/>
        <sz val="16"/>
        <color theme="1" tint="0.14996795556505021"/>
        <rFont val="Century Gothic"/>
        <family val="2"/>
        <charset val="204"/>
        <scheme val="major"/>
      </rPr>
      <t>1</t>
    </r>
  </si>
  <si>
    <t>Перечень субъектов</t>
  </si>
  <si>
    <t>Субъект РФ</t>
  </si>
  <si>
    <t>Территории, по которым введены внешние ограничения</t>
  </si>
  <si>
    <t>Регионы с низким уровнем социально-экономического развития</t>
  </si>
  <si>
    <t>Регионы СКФО</t>
  </si>
  <si>
    <t>Новые регионы</t>
  </si>
  <si>
    <t>Регионы ДФО</t>
  </si>
  <si>
    <t>Алтайский край</t>
  </si>
  <si>
    <t>R</t>
  </si>
  <si>
    <t>Курганская область</t>
  </si>
  <si>
    <t>Псковская область</t>
  </si>
  <si>
    <t>Республика Адыгея</t>
  </si>
  <si>
    <t>Республика Алтай</t>
  </si>
  <si>
    <t>Республика Калмыкия</t>
  </si>
  <si>
    <t>Республика Карелия</t>
  </si>
  <si>
    <t>Республика Марий Эл</t>
  </si>
  <si>
    <t>Чувашская республика</t>
  </si>
  <si>
    <t>Республика Тыва</t>
  </si>
  <si>
    <t>Амурская область</t>
  </si>
  <si>
    <t>Республика Бурятия</t>
  </si>
  <si>
    <t>Еврейская автономная область</t>
  </si>
  <si>
    <t>Забайкальский край</t>
  </si>
  <si>
    <t>Камчатский край</t>
  </si>
  <si>
    <t>Магаданская область</t>
  </si>
  <si>
    <t>Приморский край</t>
  </si>
  <si>
    <t>Республика Саха (Якутия)</t>
  </si>
  <si>
    <t>Сахалинская область</t>
  </si>
  <si>
    <t>Хабаровский край</t>
  </si>
  <si>
    <t>Чукотский автономный округ</t>
  </si>
  <si>
    <t>Республика Крым</t>
  </si>
  <si>
    <t>Севастополь</t>
  </si>
  <si>
    <t>Республика Дагестан</t>
  </si>
  <si>
    <t>Карачаево-Черкесская Республика</t>
  </si>
  <si>
    <t>Республика Ингушетия</t>
  </si>
  <si>
    <t>Кабардино-Балкарская Республика</t>
  </si>
  <si>
    <t>Республика Северная Осетия – Алания</t>
  </si>
  <si>
    <t>Чеченская Республика</t>
  </si>
  <si>
    <t>Ставропольский край</t>
  </si>
  <si>
    <t>Донецкая Народная Республика</t>
  </si>
  <si>
    <t>Запорожская область</t>
  </si>
  <si>
    <t>Луганская Народная Республика</t>
  </si>
  <si>
    <t>Херсонская область</t>
  </si>
  <si>
    <t>1 При совместном финансировании проектов с государственными фондами развития промышленности, осуществляющими деятельность на территориях субъектов РФ, которые в соответствии с поручением Правительства РФ от 05.06.2019 № ДМ-П16-4600р отнесены к регионам с низким уровнем социально-экономического развития, а также на территориях, в отношении которых введены внешние экономические ограничения, Регионы СКФО, Регионы ДФО, Новые регионы.</t>
  </si>
  <si>
    <t>Проекты развития с РФРП</t>
  </si>
  <si>
    <t>Комплектующие изделия с РФРП</t>
  </si>
  <si>
    <t>Производительность труда с РФРП</t>
  </si>
  <si>
    <t>НЕ входит в реестр субъектов МСП</t>
  </si>
  <si>
    <t>входит в реестр субъектов МСП</t>
  </si>
  <si>
    <t>Параметры займа</t>
  </si>
  <si>
    <t>После ввода всех данных необходимо нажать F9 (Fn+F9)!</t>
  </si>
  <si>
    <t>Технические расчёты (скрыты)</t>
  </si>
  <si>
    <t>Исходные параметры</t>
  </si>
  <si>
    <t>Технические параметры (скрыты)</t>
  </si>
  <si>
    <t>Расчётные параметры</t>
  </si>
  <si>
    <t>Программы, обеспечение по которым считается по полной ставке</t>
  </si>
  <si>
    <t>Дата середины квартала погашения займа</t>
  </si>
  <si>
    <t>Дата 1-го процентного платежа</t>
  </si>
  <si>
    <t>Проекты развития*</t>
  </si>
  <si>
    <t>Сумма займа, тыс. руб.</t>
  </si>
  <si>
    <t>Месяц даты погашения займа</t>
  </si>
  <si>
    <t>Дата начала начисления % по базовой ставке</t>
  </si>
  <si>
    <t>Проекты развития с РФРП*</t>
  </si>
  <si>
    <t>Срок займа, мес.</t>
  </si>
  <si>
    <t>Последний месяц квартала получения займа</t>
  </si>
  <si>
    <t>Дата 1-го платежа по телу займа</t>
  </si>
  <si>
    <t>Деревообработка с РФРП*</t>
  </si>
  <si>
    <t>Производительность труда</t>
  </si>
  <si>
    <t>Продолжительность погашения тела займа, мес.</t>
  </si>
  <si>
    <t>Год получения займа</t>
  </si>
  <si>
    <t>Ежеквартальный платеж, тыс. руб.</t>
  </si>
  <si>
    <t>Проверка: установлены все параметры займа</t>
  </si>
  <si>
    <t>Итого сумма платежей, тыс. руб.</t>
  </si>
  <si>
    <t>Цифровизация промышленности</t>
  </si>
  <si>
    <t>Проверка: все параметры займа установлены верно</t>
  </si>
  <si>
    <t>Требуемое обеспечение, тыс. руб.</t>
  </si>
  <si>
    <t>Станкостроение</t>
  </si>
  <si>
    <t>Гарантия на всю сумму займа и на весь срок займа</t>
  </si>
  <si>
    <t>Проверка срока займа</t>
  </si>
  <si>
    <t>Проверка обеспечения, тыс. руб.</t>
  </si>
  <si>
    <t>* если условием для применения льготной ставки является приобретение для реализации проекта отечественного оборудования в размере не менее 50 % суммы займа.</t>
  </si>
  <si>
    <t>Дата выдачи с максимальной суммой обеспечения, тыс. руб.</t>
  </si>
  <si>
    <t>График погашения тела займа</t>
  </si>
  <si>
    <t>График обслуживания займа</t>
  </si>
  <si>
    <t>Проценты с учетом калькуляции по дням</t>
  </si>
  <si>
    <t>Дата погашения тела займа</t>
  </si>
  <si>
    <t>Год</t>
  </si>
  <si>
    <t>№ календарного квартала</t>
  </si>
  <si>
    <t>Сумма погашения, тыс. руб.</t>
  </si>
  <si>
    <t>Задолженность по телу займа, тыс. руб.</t>
  </si>
  <si>
    <t>Сумма процентного платежа, тыс. руб.</t>
  </si>
  <si>
    <t>Дата</t>
  </si>
  <si>
    <t>Начисление процентов, тыс. руб.</t>
  </si>
  <si>
    <t>Начисление процентов (полная ставка), тыс. руб.</t>
  </si>
  <si>
    <t>Процентная ставка в оставшийся период</t>
  </si>
  <si>
    <t xml:space="preserve"> Фактический адрес: </t>
  </si>
  <si>
    <t xml:space="preserve">4.   Заявитель подтверждает, что он ознакомлен с условиями предоставления займа, в том числе с требованиями Стандартов Фонда и типовой формой договора целевого займа, размещенных на сайте Фонда. Смысл, содержание типовой формы договора целевого займа понятны, основные условия указанного договора известны. Заявитель извещен и принимает следующие условия: заем предоставляется Фондом всем заемщикам на одинаковых условиях,  установленных в типовой форме договора, и ему не могут быть предоставлены преференции по сравнению с другими заемщиками. </t>
  </si>
  <si>
    <t>3.   Текущая переписка Заявителя с Фондом ведется в электронном виде через Личный кабинет или посредством электронной почты (официальный электронный адрес Фонда project@frpso.ru).</t>
  </si>
  <si>
    <t xml:space="preserve">1. Гарантия банка </t>
  </si>
  <si>
    <t xml:space="preserve"> (планируемые расходы)</t>
  </si>
  <si>
    <t xml:space="preserve"> (уже понесенные расходы)</t>
  </si>
  <si>
    <r>
      <t xml:space="preserve">Установить предполагаемую дату получения займа 
</t>
    </r>
    <r>
      <rPr>
        <b/>
        <sz val="11"/>
        <color rgb="FFFF0000"/>
        <rFont val="Century Gothic"/>
        <family val="2"/>
        <charset val="204"/>
        <scheme val="minor"/>
      </rPr>
      <t>(середина квартала + 1 день)</t>
    </r>
  </si>
  <si>
    <r>
      <t>Компания-заявитель</t>
    </r>
    <r>
      <rPr>
        <b/>
        <sz val="11"/>
        <color theme="1"/>
        <rFont val="Century Gothic"/>
        <family val="2"/>
        <charset val="204"/>
        <scheme val="minor"/>
      </rPr>
      <t xml:space="preserve"> должен являться участником Уральского НОЦ, осуществляющим научную и/или научно-техническую деятельность в высокотехнологичных и наукоемких отраслях </t>
    </r>
    <r>
      <rPr>
        <sz val="11"/>
        <color theme="1"/>
        <rFont val="Century Gothic"/>
        <family val="2"/>
        <charset val="204"/>
        <scheme val="minor"/>
      </rPr>
      <t>(указаны в Приложении №1 к стандарту Фонда);</t>
    </r>
    <r>
      <rPr>
        <b/>
        <sz val="11"/>
        <color theme="1"/>
        <rFont val="Century Gothic"/>
        <family val="2"/>
        <charset val="204"/>
        <scheme val="minor"/>
      </rPr>
      <t xml:space="preserve">
Целевые показатели: </t>
    </r>
    <r>
      <rPr>
        <sz val="11"/>
        <color theme="1"/>
        <rFont val="Century Gothic"/>
        <family val="2"/>
        <charset val="204"/>
        <scheme val="minor"/>
      </rPr>
      <t xml:space="preserve"> Объем продаж новой продукции не менее 50% от суммы займа в год, начиная со второго года серийного производства</t>
    </r>
    <r>
      <rPr>
        <b/>
        <sz val="11"/>
        <color theme="1"/>
        <rFont val="Century Gothic"/>
        <family val="2"/>
        <charset val="204"/>
        <scheme val="minor"/>
      </rPr>
      <t xml:space="preserve">
Софинансирование со стороны заявителя, частных инвесторов или банков: </t>
    </r>
    <r>
      <rPr>
        <sz val="11"/>
        <color theme="1"/>
        <rFont val="Century Gothic"/>
        <family val="2"/>
        <charset val="204"/>
        <scheme val="minor"/>
      </rPr>
      <t>≥ 20% бюджета проекта</t>
    </r>
    <r>
      <rPr>
        <sz val="11"/>
        <color theme="1"/>
        <rFont val="Century Gothic"/>
        <family val="2"/>
        <scheme val="minor"/>
      </rPr>
      <t xml:space="preserve">
</t>
    </r>
    <r>
      <rPr>
        <b/>
        <sz val="11"/>
        <color theme="1"/>
        <rFont val="Century Gothic"/>
        <family val="2"/>
        <charset val="204"/>
        <scheme val="minor"/>
      </rPr>
      <t xml:space="preserve">Требования к обеспечению: </t>
    </r>
    <r>
      <rPr>
        <sz val="11"/>
        <color theme="1"/>
        <rFont val="Century Gothic"/>
        <family val="2"/>
        <charset val="204"/>
        <scheme val="minor"/>
      </rPr>
      <t>независимая гарантия кредитной организации на всю сумму займа и процентов и на весь срок займа</t>
    </r>
    <r>
      <rPr>
        <b/>
        <sz val="11"/>
        <color theme="1"/>
        <rFont val="Century Gothic"/>
        <family val="2"/>
        <charset val="204"/>
        <scheme val="minor"/>
      </rPr>
      <t xml:space="preserve">
Процентная ставка: </t>
    </r>
    <r>
      <rPr>
        <sz val="11"/>
        <color theme="1"/>
        <rFont val="Century Gothic"/>
        <family val="2"/>
        <charset val="204"/>
        <scheme val="minor"/>
      </rPr>
      <t>1 (Один) процент годовых в первые два года пользования займом и 3 (Три) процента годовых в оставшийся срок пользования займом</t>
    </r>
    <r>
      <rPr>
        <sz val="11"/>
        <color theme="1"/>
        <rFont val="Century Gothic"/>
        <family val="2"/>
        <scheme val="minor"/>
      </rPr>
      <t xml:space="preserve">
</t>
    </r>
    <r>
      <rPr>
        <b/>
        <sz val="11"/>
        <color theme="1"/>
        <rFont val="Century Gothic"/>
        <family val="2"/>
        <charset val="204"/>
        <scheme val="minor"/>
      </rPr>
      <t>Погашение основного долга</t>
    </r>
    <r>
      <rPr>
        <sz val="11"/>
        <color theme="1"/>
        <rFont val="Century Gothic"/>
        <family val="2"/>
        <scheme val="minor"/>
      </rPr>
      <t xml:space="preserve"> равными ежеквартальными платежами в течение последних трех лет срока займа. При выдаче займа на более короткой срок (на 5 лет и менее), погашение основного долга по займу осуществляется Заявителем равными ежеквартальными платежами в течение последних двух лет срока займа. </t>
    </r>
  </si>
  <si>
    <t xml:space="preserve"> 1(Один) процент годовых в первые два года пользования займом</t>
  </si>
  <si>
    <t>Направление финансирования</t>
  </si>
  <si>
    <t>Повышение уровня автоматизации и цифровизации промышленного предприятия</t>
  </si>
  <si>
    <t>Производство комплектующих изделий</t>
  </si>
  <si>
    <t>Выпуск новой высокотехнологичной продукции гражданского или двойного назначения;</t>
  </si>
  <si>
    <t>Модернизация действующего производства с целью увеличения объема производства высокотехнологичной продукции гражданского или двойного назначения;</t>
  </si>
  <si>
    <t>Значимость проекта для экономики региона</t>
  </si>
  <si>
    <t>Включение продукции в отраслевые планы  импортозамещения /Перечень критической промышленной продукции</t>
  </si>
  <si>
    <t>Комплектующее изделие в соответствии с</t>
  </si>
  <si>
    <t>Перечнем критических комплектующих изделий, утверждаемых МВК</t>
  </si>
  <si>
    <t>ТН ВЭД</t>
  </si>
  <si>
    <t>Постановлением правительства РФ от 17.07.2015 №719</t>
  </si>
  <si>
    <t>Вид промышленной продукции
Наименование продукции</t>
  </si>
  <si>
    <t>21.</t>
  </si>
  <si>
    <t>Опытно-конструкторские (ОКР) и опытно-технологические работы (ОTР), в том числе промышленный дизайн</t>
  </si>
  <si>
    <t>Приобретение и/или использование специального оборудования для проведения необходимых опытно-конструкторских работ и отработки технологии, включая создание опытно-промышленных установок и испытательных стендов</t>
  </si>
  <si>
    <t>Приобретение расходных материалов для проведения мероприятий по настоящему разделу, в том числе: сырья и ресурсов для выпуска опытных, опытно-промышленных партий, испытаний оборудования и технологии до запуска в серийное производство</t>
  </si>
  <si>
    <t xml:space="preserve">Проектно-изыскательские работы, сбор исходных данных, разработка концепции строительства/ремонта зданий,  сооружений, коммуникаций для организации производства </t>
  </si>
  <si>
    <t>Приобретение программно-аппаратных комплексов, указанных в Перечне цифровых и технологических решений, а также их монтаж и наладка. В рамках данного направления целевого использования могут также финансироваться расходы на сервисное сопровождение, обучение персонала и консультирование, если они включены в договор на поставку программно-аппаратных комплексов</t>
  </si>
  <si>
    <t>Приобретение новых производственных технологий на основе российского и (или) импортного промышленного оборудования, указанных в Перечне цифровых и технологических решений, а также их монтаж и наладка. В рамках данного направления целевого использования могут также финансироваться расходы на сервисное сопровождение, обучение персонала и консультирование, если они включены в договор на поставку производственных технологий</t>
  </si>
  <si>
    <t>Приобретение компьютерного, серверного и сетевого оборудования в целях внедрения приобретаемых в рамках проекта цифровых и технологических решений, его монтаж, наладка, а также иные мероприятия по его подготовке для ввода в эксплуатацию (в объеме не более 40% от суммы займа)</t>
  </si>
  <si>
    <t xml:space="preserve">Разработка проектной документации для объектов капитального строительства, включая проведение экологических и иных необходимых экспертиз, получение необходимых заключений санитарно-эпидемиологической, пожарной и иных служб, подготовку и получение разрешения на осуществление градостроительной деятельности </t>
  </si>
  <si>
    <t>к Приказу №256/ОД от 13.02.2026г.</t>
  </si>
  <si>
    <t>Приложение №____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</si>
</sst>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62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charset val="204"/>
      <scheme val="minor"/>
    </font>
    <font>
      <sz val="11"/>
      <color theme="1"/>
      <name val="Century Gothic"/>
      <family val="2"/>
      <charset val="204"/>
      <scheme val="minor"/>
    </font>
    <font>
      <sz val="11"/>
      <color theme="1"/>
      <name val="Century Gothic"/>
      <family val="2"/>
      <charset val="204"/>
      <scheme val="minor"/>
    </font>
    <font>
      <sz val="11"/>
      <color theme="1"/>
      <name val="Century Gothic"/>
      <family val="2"/>
      <scheme val="minor"/>
    </font>
    <font>
      <sz val="11"/>
      <color theme="0"/>
      <name val="Century Gothic"/>
      <family val="2"/>
      <charset val="204"/>
      <scheme val="minor"/>
    </font>
    <font>
      <sz val="14"/>
      <color rgb="FF000000"/>
      <name val="Arial Narrow"/>
      <family val="2"/>
      <charset val="204"/>
    </font>
    <font>
      <sz val="14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theme="1"/>
      <name val="Arial Narrow"/>
      <family val="2"/>
      <charset val="204"/>
    </font>
    <font>
      <sz val="8"/>
      <name val="Century Gothic"/>
      <family val="2"/>
      <scheme val="minor"/>
    </font>
    <font>
      <sz val="12"/>
      <color theme="1"/>
      <name val="Bernard MT Condensed"/>
      <family val="1"/>
    </font>
    <font>
      <sz val="10"/>
      <color indexed="81"/>
      <name val="Tahoma"/>
      <family val="2"/>
      <charset val="204"/>
    </font>
    <font>
      <b/>
      <sz val="11"/>
      <color rgb="FF001F31"/>
      <name val="Arial"/>
      <family val="2"/>
      <charset val="204"/>
    </font>
    <font>
      <sz val="14"/>
      <name val="Arial Narrow"/>
      <family val="2"/>
      <charset val="204"/>
    </font>
    <font>
      <b/>
      <sz val="20"/>
      <color theme="1"/>
      <name val="Arial Narrow"/>
      <family val="2"/>
      <charset val="204"/>
    </font>
    <font>
      <sz val="14"/>
      <color rgb="FF001F31"/>
      <name val="Arial Narrow"/>
      <family val="2"/>
      <charset val="204"/>
    </font>
    <font>
      <sz val="14"/>
      <color theme="1"/>
      <name val="Century Gothic"/>
      <family val="2"/>
      <scheme val="minor"/>
    </font>
    <font>
      <sz val="14"/>
      <color theme="0"/>
      <name val="Century Gothic"/>
      <family val="2"/>
      <charset val="204"/>
      <scheme val="minor"/>
    </font>
    <font>
      <b/>
      <vertAlign val="superscript"/>
      <sz val="14"/>
      <color theme="1"/>
      <name val="Arial Narrow"/>
      <family val="2"/>
      <charset val="204"/>
    </font>
    <font>
      <b/>
      <vertAlign val="subscript"/>
      <sz val="14"/>
      <color theme="1"/>
      <name val="Arial Narrow"/>
      <family val="2"/>
      <charset val="204"/>
    </font>
    <font>
      <b/>
      <sz val="14"/>
      <color indexed="81"/>
      <name val="Tahoma"/>
      <family val="2"/>
      <charset val="204"/>
    </font>
    <font>
      <sz val="14"/>
      <color indexed="81"/>
      <name val="Tahoma"/>
      <family val="2"/>
      <charset val="204"/>
    </font>
    <font>
      <sz val="11"/>
      <color rgb="FFFF0000"/>
      <name val="Century Gothic"/>
      <family val="2"/>
      <scheme val="minor"/>
    </font>
    <font>
      <sz val="11"/>
      <color rgb="FFFF0000"/>
      <name val="Arial Narrow"/>
      <family val="2"/>
      <charset val="204"/>
    </font>
    <font>
      <sz val="11"/>
      <color rgb="FFFFFF00"/>
      <name val="Century Gothic"/>
      <family val="2"/>
      <scheme val="minor"/>
    </font>
    <font>
      <sz val="14"/>
      <color theme="3" tint="0.59999389629810485"/>
      <name val="Century Gothic"/>
      <family val="2"/>
      <charset val="204"/>
      <scheme val="minor"/>
    </font>
    <font>
      <b/>
      <sz val="11"/>
      <color theme="1"/>
      <name val="Century Gothic"/>
      <family val="2"/>
      <charset val="204"/>
      <scheme val="minor"/>
    </font>
    <font>
      <b/>
      <sz val="18"/>
      <name val="Arial Narrow"/>
      <family val="2"/>
      <charset val="204"/>
    </font>
    <font>
      <b/>
      <sz val="14"/>
      <name val="Century Gothic"/>
      <family val="2"/>
      <charset val="204"/>
      <scheme val="minor"/>
    </font>
    <font>
      <i/>
      <sz val="14"/>
      <name val="Arial Narrow"/>
      <family val="2"/>
      <charset val="204"/>
    </font>
    <font>
      <b/>
      <sz val="16"/>
      <name val="Algerian"/>
      <family val="5"/>
    </font>
    <font>
      <b/>
      <sz val="12"/>
      <color rgb="FF001F31"/>
      <name val="Arial Narrow"/>
      <family val="2"/>
      <charset val="204"/>
    </font>
    <font>
      <sz val="12"/>
      <name val="Arial Narrow"/>
      <family val="2"/>
      <charset val="204"/>
    </font>
    <font>
      <u/>
      <sz val="11"/>
      <color theme="10"/>
      <name val="Century Gothic"/>
      <family val="2"/>
      <scheme val="minor"/>
    </font>
    <font>
      <i/>
      <sz val="14"/>
      <color indexed="39"/>
      <name val="Tahoma"/>
      <family val="2"/>
      <charset val="204"/>
    </font>
    <font>
      <b/>
      <i/>
      <sz val="18"/>
      <color rgb="FF0070C0"/>
      <name val="Arial Narrow"/>
      <family val="2"/>
      <charset val="204"/>
    </font>
    <font>
      <b/>
      <sz val="11"/>
      <name val="Century Gothic"/>
      <family val="2"/>
      <charset val="204"/>
      <scheme val="minor"/>
    </font>
    <font>
      <b/>
      <sz val="11"/>
      <color theme="0"/>
      <name val="Century Gothic"/>
      <family val="2"/>
      <charset val="204"/>
      <scheme val="minor"/>
    </font>
    <font>
      <b/>
      <sz val="24"/>
      <color theme="1"/>
      <name val="Century Gothic"/>
      <family val="2"/>
      <charset val="204"/>
      <scheme val="major"/>
    </font>
    <font>
      <b/>
      <sz val="16"/>
      <color theme="1" tint="0.14999847407452621"/>
      <name val="Century Gothic"/>
      <family val="2"/>
      <charset val="204"/>
      <scheme val="major"/>
    </font>
    <font>
      <b/>
      <sz val="10"/>
      <color theme="0"/>
      <name val="Century Gothic"/>
      <family val="2"/>
      <charset val="204"/>
      <scheme val="minor"/>
    </font>
    <font>
      <sz val="11"/>
      <name val="Century Gothic"/>
      <family val="2"/>
      <charset val="204"/>
      <scheme val="minor"/>
    </font>
    <font>
      <sz val="10"/>
      <color theme="1"/>
      <name val="Century Gothic"/>
      <family val="2"/>
      <scheme val="minor"/>
    </font>
    <font>
      <b/>
      <vertAlign val="superscript"/>
      <sz val="16"/>
      <color theme="1" tint="0.14996795556505021"/>
      <name val="Century Gothic"/>
      <family val="2"/>
      <charset val="204"/>
      <scheme val="major"/>
    </font>
    <font>
      <b/>
      <sz val="12"/>
      <color theme="1" tint="0.34998626667073579"/>
      <name val="Century Gothic"/>
      <family val="2"/>
      <charset val="204"/>
      <scheme val="major"/>
    </font>
    <font>
      <sz val="14"/>
      <color theme="1"/>
      <name val="Wingdings 2"/>
      <family val="1"/>
      <charset val="2"/>
    </font>
    <font>
      <b/>
      <sz val="9"/>
      <color theme="0"/>
      <name val="Century Gothic"/>
      <family val="2"/>
      <charset val="204"/>
      <scheme val="minor"/>
    </font>
    <font>
      <sz val="11"/>
      <color theme="0"/>
      <name val="Century Gothic"/>
      <family val="2"/>
      <scheme val="minor"/>
    </font>
    <font>
      <b/>
      <sz val="11"/>
      <color rgb="FFFF0000"/>
      <name val="Century Gothic"/>
      <family val="2"/>
      <charset val="204"/>
      <scheme val="minor"/>
    </font>
    <font>
      <sz val="11"/>
      <name val="Century Gothic"/>
      <family val="2"/>
      <scheme val="minor"/>
    </font>
    <font>
      <b/>
      <sz val="11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sz val="10"/>
      <color theme="0"/>
      <name val="Century Gothic"/>
      <family val="2"/>
      <scheme val="minor"/>
    </font>
    <font>
      <b/>
      <sz val="24"/>
      <color theme="0"/>
      <name val="Century Gothic"/>
      <family val="2"/>
      <charset val="204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A2D4F"/>
        <bgColor indexed="64"/>
      </patternFill>
    </fill>
    <fill>
      <patternFill patternType="solid">
        <fgColor rgb="FFC8E6E5"/>
        <bgColor indexed="64"/>
      </patternFill>
    </fill>
    <fill>
      <patternFill patternType="solid">
        <fgColor rgb="FFFFF6DD"/>
        <bgColor indexed="64"/>
      </patternFill>
    </fill>
    <fill>
      <patternFill patternType="solid">
        <fgColor theme="5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4" tint="-0.249977111117893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1" tint="0.499984740745262"/>
      </bottom>
      <diagonal/>
    </border>
    <border>
      <left/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/>
      </top>
      <bottom/>
      <diagonal/>
    </border>
    <border>
      <left style="thin">
        <color theme="1" tint="0.499984740745262"/>
      </left>
      <right/>
      <top style="thin">
        <color theme="0"/>
      </top>
      <bottom/>
      <diagonal/>
    </border>
    <border>
      <left/>
      <right style="thin">
        <color theme="1" tint="0.499984740745262"/>
      </right>
      <top style="thin">
        <color theme="0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0" fontId="5" fillId="2" borderId="0" applyNumberFormat="0" applyBorder="0" applyAlignment="0" applyProtection="0"/>
    <xf numFmtId="0" fontId="41" fillId="0" borderId="0" applyNumberFormat="0" applyFill="0" applyBorder="0" applyAlignment="0" applyProtection="0"/>
    <xf numFmtId="0" fontId="45" fillId="9" borderId="26" applyNumberFormat="0" applyBorder="0" applyAlignment="0" applyProtection="0">
      <alignment horizontal="center" vertical="center" wrapText="1"/>
    </xf>
    <xf numFmtId="165" fontId="4" fillId="10" borderId="38" applyNumberFormat="0" applyBorder="0" applyAlignment="0" applyProtection="0">
      <alignment horizontal="center" vertical="top" wrapText="1"/>
    </xf>
    <xf numFmtId="0" fontId="4" fillId="11" borderId="56" applyNumberFormat="0" applyBorder="0" applyAlignment="0" applyProtection="0">
      <alignment horizontal="center" vertical="top" wrapText="1"/>
    </xf>
  </cellStyleXfs>
  <cellXfs count="356">
    <xf numFmtId="0" fontId="0" fillId="0" borderId="0" xfId="0"/>
    <xf numFmtId="0" fontId="7" fillId="0" borderId="0" xfId="0" applyFont="1"/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4" borderId="0" xfId="0" applyFill="1"/>
    <xf numFmtId="0" fontId="11" fillId="5" borderId="2" xfId="0" applyFont="1" applyFill="1" applyBorder="1" applyAlignment="1">
      <alignment horizontal="left" vertical="center" wrapText="1" indent="1"/>
    </xf>
    <xf numFmtId="0" fontId="6" fillId="0" borderId="11" xfId="0" applyFont="1" applyBorder="1" applyAlignment="1">
      <alignment horizontal="justify" vertical="center"/>
    </xf>
    <xf numFmtId="0" fontId="6" fillId="0" borderId="11" xfId="0" applyFont="1" applyBorder="1" applyAlignment="1">
      <alignment horizontal="justify" vertical="center" wrapText="1"/>
    </xf>
    <xf numFmtId="0" fontId="24" fillId="0" borderId="0" xfId="0" applyFont="1"/>
    <xf numFmtId="0" fontId="30" fillId="0" borderId="0" xfId="0" applyFont="1"/>
    <xf numFmtId="164" fontId="31" fillId="3" borderId="18" xfId="0" applyNumberFormat="1" applyFont="1" applyFill="1" applyBorder="1" applyAlignment="1">
      <alignment horizontal="left" vertical="center" wrapText="1"/>
    </xf>
    <xf numFmtId="0" fontId="32" fillId="0" borderId="0" xfId="0" applyFont="1"/>
    <xf numFmtId="0" fontId="30" fillId="0" borderId="0" xfId="0" applyFont="1" applyAlignment="1">
      <alignment wrapText="1"/>
    </xf>
    <xf numFmtId="0" fontId="13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0" fontId="9" fillId="5" borderId="0" xfId="0" applyFont="1" applyFill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center" wrapText="1" indent="1"/>
    </xf>
    <xf numFmtId="0" fontId="13" fillId="5" borderId="10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8" xfId="0" applyFont="1" applyFill="1" applyBorder="1"/>
    <xf numFmtId="0" fontId="7" fillId="5" borderId="8" xfId="0" applyFont="1" applyFill="1" applyBorder="1"/>
    <xf numFmtId="0" fontId="7" fillId="5" borderId="8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/>
    </xf>
    <xf numFmtId="0" fontId="18" fillId="5" borderId="0" xfId="0" applyFont="1" applyFill="1"/>
    <xf numFmtId="0" fontId="22" fillId="5" borderId="0" xfId="0" applyFont="1" applyFill="1" applyAlignment="1">
      <alignment horizontal="center" vertical="center"/>
    </xf>
    <xf numFmtId="49" fontId="12" fillId="5" borderId="0" xfId="0" applyNumberFormat="1" applyFont="1" applyFill="1" applyAlignment="1">
      <alignment horizontal="center" vertical="center"/>
    </xf>
    <xf numFmtId="0" fontId="35" fillId="5" borderId="0" xfId="0" applyFont="1" applyFill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vertical="center" wrapText="1" indent="1"/>
    </xf>
    <xf numFmtId="0" fontId="36" fillId="6" borderId="3" xfId="2" applyFont="1" applyFill="1" applyBorder="1" applyAlignment="1">
      <alignment horizontal="center" vertical="center"/>
    </xf>
    <xf numFmtId="0" fontId="36" fillId="6" borderId="4" xfId="2" applyFont="1" applyFill="1" applyBorder="1" applyAlignment="1">
      <alignment vertical="center" wrapText="1"/>
    </xf>
    <xf numFmtId="0" fontId="9" fillId="6" borderId="4" xfId="0" applyFont="1" applyFill="1" applyBorder="1" applyAlignment="1">
      <alignment horizontal="center"/>
    </xf>
    <xf numFmtId="0" fontId="9" fillId="6" borderId="4" xfId="0" applyFont="1" applyFill="1" applyBorder="1"/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3" fillId="5" borderId="0" xfId="0" applyFont="1" applyFill="1"/>
    <xf numFmtId="0" fontId="13" fillId="5" borderId="9" xfId="0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 wrapText="1"/>
    </xf>
    <xf numFmtId="0" fontId="36" fillId="6" borderId="5" xfId="2" applyFont="1" applyFill="1" applyBorder="1" applyAlignment="1">
      <alignment vertical="center" wrapText="1"/>
    </xf>
    <xf numFmtId="0" fontId="13" fillId="5" borderId="0" xfId="0" applyFont="1" applyFill="1" applyAlignment="1">
      <alignment vertical="center"/>
    </xf>
    <xf numFmtId="0" fontId="0" fillId="5" borderId="0" xfId="0" applyFill="1"/>
    <xf numFmtId="0" fontId="13" fillId="5" borderId="2" xfId="0" applyFont="1" applyFill="1" applyBorder="1" applyAlignment="1">
      <alignment vertical="center" wrapText="1"/>
    </xf>
    <xf numFmtId="0" fontId="25" fillId="5" borderId="0" xfId="2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vertical="center" wrapText="1"/>
    </xf>
    <xf numFmtId="0" fontId="36" fillId="6" borderId="5" xfId="2" applyFont="1" applyFill="1" applyBorder="1" applyAlignment="1">
      <alignment horizontal="left" vertical="center" wrapText="1" indent="1"/>
    </xf>
    <xf numFmtId="0" fontId="12" fillId="5" borderId="0" xfId="0" applyFont="1" applyFill="1"/>
    <xf numFmtId="0" fontId="21" fillId="5" borderId="2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/>
    </xf>
    <xf numFmtId="0" fontId="11" fillId="5" borderId="10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left" vertical="center" wrapText="1"/>
    </xf>
    <xf numFmtId="0" fontId="23" fillId="5" borderId="2" xfId="0" applyFont="1" applyFill="1" applyBorder="1" applyAlignment="1">
      <alignment horizontal="left" vertical="center"/>
    </xf>
    <xf numFmtId="0" fontId="11" fillId="5" borderId="0" xfId="0" applyFont="1" applyFill="1" applyAlignment="1">
      <alignment vertical="center"/>
    </xf>
    <xf numFmtId="3" fontId="13" fillId="5" borderId="2" xfId="0" applyNumberFormat="1" applyFont="1" applyFill="1" applyBorder="1" applyAlignment="1">
      <alignment horizontal="righ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16" fontId="13" fillId="5" borderId="13" xfId="0" applyNumberFormat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 wrapText="1"/>
    </xf>
    <xf numFmtId="16" fontId="11" fillId="5" borderId="13" xfId="0" applyNumberFormat="1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right"/>
    </xf>
    <xf numFmtId="0" fontId="11" fillId="7" borderId="2" xfId="0" applyFont="1" applyFill="1" applyBorder="1" applyAlignment="1">
      <alignment horizontal="right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/>
    </xf>
    <xf numFmtId="0" fontId="36" fillId="5" borderId="4" xfId="2" applyFont="1" applyFill="1" applyBorder="1" applyAlignment="1">
      <alignment horizontal="center" vertical="center"/>
    </xf>
    <xf numFmtId="0" fontId="36" fillId="5" borderId="4" xfId="2" applyFont="1" applyFill="1" applyBorder="1" applyAlignment="1">
      <alignment horizontal="left" vertical="center" wrapText="1"/>
    </xf>
    <xf numFmtId="0" fontId="36" fillId="5" borderId="0" xfId="2" applyFont="1" applyFill="1" applyBorder="1" applyAlignment="1">
      <alignment horizontal="center" vertical="center"/>
    </xf>
    <xf numFmtId="0" fontId="36" fillId="5" borderId="1" xfId="2" applyFont="1" applyFill="1" applyBorder="1" applyAlignment="1">
      <alignment horizontal="left" vertical="center" wrapText="1"/>
    </xf>
    <xf numFmtId="0" fontId="36" fillId="5" borderId="21" xfId="2" applyFont="1" applyFill="1" applyBorder="1" applyAlignment="1">
      <alignment horizontal="left" vertical="center" wrapText="1"/>
    </xf>
    <xf numFmtId="3" fontId="11" fillId="7" borderId="2" xfId="0" applyNumberFormat="1" applyFont="1" applyFill="1" applyBorder="1" applyAlignment="1">
      <alignment horizontal="right" vertical="center" wrapText="1"/>
    </xf>
    <xf numFmtId="3" fontId="13" fillId="5" borderId="2" xfId="0" applyNumberFormat="1" applyFont="1" applyFill="1" applyBorder="1" applyAlignment="1">
      <alignment horizontal="right" wrapText="1"/>
    </xf>
    <xf numFmtId="3" fontId="13" fillId="5" borderId="12" xfId="0" applyNumberFormat="1" applyFont="1" applyFill="1" applyBorder="1" applyAlignment="1">
      <alignment horizontal="right" wrapText="1"/>
    </xf>
    <xf numFmtId="3" fontId="11" fillId="7" borderId="2" xfId="0" applyNumberFormat="1" applyFont="1" applyFill="1" applyBorder="1" applyAlignment="1">
      <alignment horizontal="right"/>
    </xf>
    <xf numFmtId="3" fontId="11" fillId="7" borderId="12" xfId="0" applyNumberFormat="1" applyFont="1" applyFill="1" applyBorder="1" applyAlignment="1">
      <alignment horizontal="right"/>
    </xf>
    <xf numFmtId="3" fontId="11" fillId="5" borderId="2" xfId="0" applyNumberFormat="1" applyFont="1" applyFill="1" applyBorder="1" applyAlignment="1">
      <alignment horizontal="center" vertical="center" wrapText="1"/>
    </xf>
    <xf numFmtId="3" fontId="13" fillId="5" borderId="12" xfId="0" applyNumberFormat="1" applyFont="1" applyFill="1" applyBorder="1" applyAlignment="1">
      <alignment horizontal="center" vertical="center" wrapText="1"/>
    </xf>
    <xf numFmtId="3" fontId="11" fillId="5" borderId="12" xfId="0" applyNumberFormat="1" applyFont="1" applyFill="1" applyBorder="1" applyAlignment="1">
      <alignment horizontal="center" vertical="center" wrapText="1"/>
    </xf>
    <xf numFmtId="3" fontId="11" fillId="7" borderId="2" xfId="0" applyNumberFormat="1" applyFont="1" applyFill="1" applyBorder="1" applyAlignment="1">
      <alignment horizontal="center" vertical="center"/>
    </xf>
    <xf numFmtId="14" fontId="40" fillId="5" borderId="1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right"/>
    </xf>
    <xf numFmtId="0" fontId="41" fillId="0" borderId="0" xfId="3"/>
    <xf numFmtId="0" fontId="34" fillId="0" borderId="0" xfId="0" applyFont="1"/>
    <xf numFmtId="0" fontId="43" fillId="0" borderId="0" xfId="0" applyFont="1" applyAlignment="1">
      <alignment horizontal="right" vertical="center"/>
    </xf>
    <xf numFmtId="0" fontId="39" fillId="7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4" fontId="0" fillId="0" borderId="0" xfId="0" applyNumberFormat="1"/>
    <xf numFmtId="0" fontId="13" fillId="5" borderId="5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11" fillId="7" borderId="2" xfId="0" applyFont="1" applyFill="1" applyBorder="1" applyAlignment="1">
      <alignment horizontal="center" vertical="center" wrapText="1"/>
    </xf>
    <xf numFmtId="0" fontId="46" fillId="0" borderId="0" xfId="0" applyFont="1"/>
    <xf numFmtId="0" fontId="0" fillId="0" borderId="0" xfId="0" applyAlignment="1">
      <alignment vertical="top" wrapText="1"/>
    </xf>
    <xf numFmtId="0" fontId="47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38" xfId="0" applyBorder="1" applyAlignment="1" applyProtection="1">
      <alignment horizontal="left" vertical="center" wrapText="1"/>
      <protection hidden="1"/>
    </xf>
    <xf numFmtId="4" fontId="0" fillId="0" borderId="38" xfId="0" applyNumberFormat="1" applyBorder="1" applyAlignment="1" applyProtection="1">
      <alignment horizontal="center" vertical="center" wrapText="1"/>
      <protection hidden="1"/>
    </xf>
    <xf numFmtId="3" fontId="0" fillId="0" borderId="38" xfId="0" applyNumberFormat="1" applyBorder="1" applyAlignment="1" applyProtection="1">
      <alignment horizontal="center" vertical="center" wrapText="1"/>
      <protection hidden="1"/>
    </xf>
    <xf numFmtId="165" fontId="0" fillId="0" borderId="38" xfId="0" applyNumberFormat="1" applyBorder="1" applyAlignment="1" applyProtection="1">
      <alignment horizontal="center" vertical="center" wrapText="1"/>
      <protection hidden="1"/>
    </xf>
    <xf numFmtId="0" fontId="50" fillId="0" borderId="0" xfId="0" applyFont="1" applyAlignment="1" applyProtection="1">
      <alignment vertical="top" wrapText="1"/>
      <protection hidden="1"/>
    </xf>
    <xf numFmtId="0" fontId="0" fillId="0" borderId="0" xfId="0" applyProtection="1">
      <protection hidden="1"/>
    </xf>
    <xf numFmtId="0" fontId="0" fillId="0" borderId="38" xfId="0" applyBorder="1" applyAlignment="1" applyProtection="1">
      <alignment vertical="center" wrapText="1"/>
      <protection hidden="1"/>
    </xf>
    <xf numFmtId="0" fontId="0" fillId="5" borderId="38" xfId="0" applyFill="1" applyBorder="1" applyAlignment="1" applyProtection="1">
      <alignment vertical="center" wrapText="1"/>
      <protection hidden="1"/>
    </xf>
    <xf numFmtId="165" fontId="0" fillId="5" borderId="38" xfId="0" applyNumberFormat="1" applyFill="1" applyBorder="1" applyAlignment="1" applyProtection="1">
      <alignment horizontal="center" vertical="center" wrapText="1"/>
      <protection hidden="1"/>
    </xf>
    <xf numFmtId="4" fontId="0" fillId="5" borderId="38" xfId="0" applyNumberFormat="1" applyFill="1" applyBorder="1" applyAlignment="1" applyProtection="1">
      <alignment horizontal="center" vertical="center" wrapText="1"/>
      <protection hidden="1"/>
    </xf>
    <xf numFmtId="0" fontId="4" fillId="10" borderId="38" xfId="5" applyNumberFormat="1" applyBorder="1" applyAlignment="1" applyProtection="1">
      <alignment horizontal="left" vertical="top" wrapText="1"/>
      <protection hidden="1"/>
    </xf>
    <xf numFmtId="165" fontId="4" fillId="10" borderId="38" xfId="5" applyNumberFormat="1" applyBorder="1" applyAlignment="1" applyProtection="1">
      <alignment horizontal="center" vertical="top" wrapText="1"/>
      <protection hidden="1"/>
    </xf>
    <xf numFmtId="0" fontId="52" fillId="0" borderId="0" xfId="0" applyFont="1" applyAlignment="1">
      <alignment vertical="top"/>
    </xf>
    <xf numFmtId="0" fontId="0" fillId="5" borderId="38" xfId="0" applyFill="1" applyBorder="1" applyAlignment="1" applyProtection="1">
      <alignment horizontal="center" vertical="center" wrapText="1"/>
      <protection hidden="1"/>
    </xf>
    <xf numFmtId="0" fontId="53" fillId="5" borderId="56" xfId="0" applyFont="1" applyFill="1" applyBorder="1" applyAlignment="1" applyProtection="1">
      <alignment horizontal="center" vertical="center" wrapText="1"/>
      <protection hidden="1"/>
    </xf>
    <xf numFmtId="0" fontId="53" fillId="5" borderId="38" xfId="0" applyFont="1" applyFill="1" applyBorder="1" applyAlignment="1" applyProtection="1">
      <alignment horizontal="center" vertical="center" wrapText="1"/>
      <protection hidden="1"/>
    </xf>
    <xf numFmtId="0" fontId="0" fillId="5" borderId="38" xfId="0" applyFill="1" applyBorder="1" applyAlignment="1" applyProtection="1">
      <alignment horizontal="left" vertical="center" wrapText="1"/>
      <protection hidden="1"/>
    </xf>
    <xf numFmtId="14" fontId="55" fillId="0" borderId="0" xfId="0" applyNumberFormat="1" applyFont="1" applyAlignment="1">
      <alignment horizontal="center" vertical="top" wrapText="1"/>
    </xf>
    <xf numFmtId="4" fontId="34" fillId="0" borderId="0" xfId="0" applyNumberFormat="1" applyFont="1"/>
    <xf numFmtId="0" fontId="47" fillId="0" borderId="0" xfId="0" applyFont="1" applyAlignment="1">
      <alignment vertical="top"/>
    </xf>
    <xf numFmtId="4" fontId="0" fillId="0" borderId="0" xfId="0" applyNumberFormat="1" applyAlignment="1">
      <alignment vertical="top" wrapText="1"/>
    </xf>
    <xf numFmtId="0" fontId="0" fillId="0" borderId="59" xfId="0" applyBorder="1" applyAlignment="1">
      <alignment vertical="center" wrapText="1"/>
    </xf>
    <xf numFmtId="0" fontId="0" fillId="0" borderId="42" xfId="0" applyBorder="1" applyAlignment="1">
      <alignment vertical="top"/>
    </xf>
    <xf numFmtId="14" fontId="0" fillId="0" borderId="42" xfId="0" applyNumberFormat="1" applyBorder="1" applyAlignment="1">
      <alignment horizontal="center" vertical="top" wrapText="1"/>
    </xf>
    <xf numFmtId="0" fontId="4" fillId="11" borderId="56" xfId="6" applyBorder="1" applyAlignment="1" applyProtection="1">
      <alignment horizontal="center" vertical="center" wrapText="1"/>
      <protection locked="0"/>
    </xf>
    <xf numFmtId="0" fontId="0" fillId="0" borderId="56" xfId="0" applyBorder="1" applyAlignment="1">
      <alignment horizontal="left" vertical="center" wrapText="1"/>
    </xf>
    <xf numFmtId="14" fontId="4" fillId="10" borderId="56" xfId="5" applyNumberFormat="1" applyBorder="1" applyAlignment="1" applyProtection="1">
      <alignment horizontal="center" vertical="top" wrapText="1"/>
      <protection hidden="1"/>
    </xf>
    <xf numFmtId="0" fontId="0" fillId="0" borderId="2" xfId="0" applyBorder="1" applyAlignment="1">
      <alignment vertical="top"/>
    </xf>
    <xf numFmtId="0" fontId="0" fillId="0" borderId="56" xfId="0" applyBorder="1" applyAlignment="1">
      <alignment vertical="center" wrapText="1"/>
    </xf>
    <xf numFmtId="0" fontId="0" fillId="0" borderId="56" xfId="0" applyBorder="1" applyAlignment="1">
      <alignment vertical="top"/>
    </xf>
    <xf numFmtId="0" fontId="0" fillId="0" borderId="56" xfId="0" applyBorder="1" applyAlignment="1">
      <alignment horizontal="center" vertical="top" wrapText="1"/>
    </xf>
    <xf numFmtId="4" fontId="4" fillId="11" borderId="56" xfId="6" applyNumberFormat="1" applyBorder="1" applyAlignment="1" applyProtection="1">
      <alignment horizontal="center" vertical="top" wrapText="1"/>
      <protection locked="0"/>
    </xf>
    <xf numFmtId="0" fontId="4" fillId="11" borderId="56" xfId="6" applyBorder="1" applyAlignment="1" applyProtection="1">
      <alignment horizontal="center" vertical="top" wrapText="1"/>
      <protection locked="0"/>
    </xf>
    <xf numFmtId="2" fontId="0" fillId="0" borderId="0" xfId="0" applyNumberFormat="1"/>
    <xf numFmtId="14" fontId="4" fillId="10" borderId="38" xfId="5" applyNumberFormat="1" applyBorder="1" applyAlignment="1" applyProtection="1">
      <alignment horizontal="center" vertical="top" wrapText="1"/>
      <protection hidden="1"/>
    </xf>
    <xf numFmtId="0" fontId="0" fillId="0" borderId="56" xfId="0" applyBorder="1" applyAlignment="1" applyProtection="1">
      <alignment horizontal="center" vertical="center" wrapText="1"/>
      <protection hidden="1"/>
    </xf>
    <xf numFmtId="4" fontId="4" fillId="10" borderId="38" xfId="5" applyNumberFormat="1" applyBorder="1" applyAlignment="1" applyProtection="1">
      <alignment horizontal="center" vertical="top" wrapText="1"/>
      <protection hidden="1"/>
    </xf>
    <xf numFmtId="0" fontId="3" fillId="5" borderId="56" xfId="0" applyFont="1" applyFill="1" applyBorder="1" applyAlignment="1">
      <alignment horizontal="left" vertical="center"/>
    </xf>
    <xf numFmtId="0" fontId="53" fillId="5" borderId="56" xfId="0" applyFont="1" applyFill="1" applyBorder="1" applyAlignment="1">
      <alignment horizontal="center" vertical="center" wrapText="1"/>
    </xf>
    <xf numFmtId="9" fontId="4" fillId="11" borderId="52" xfId="6" applyNumberFormat="1" applyBorder="1" applyAlignment="1" applyProtection="1">
      <alignment horizontal="center" vertical="center" wrapText="1"/>
      <protection locked="0"/>
    </xf>
    <xf numFmtId="0" fontId="53" fillId="5" borderId="42" xfId="0" applyFont="1" applyFill="1" applyBorder="1" applyAlignment="1">
      <alignment horizontal="center" vertical="center" wrapText="1"/>
    </xf>
    <xf numFmtId="9" fontId="4" fillId="11" borderId="56" xfId="6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/>
    </xf>
    <xf numFmtId="14" fontId="0" fillId="0" borderId="56" xfId="0" applyNumberFormat="1" applyBorder="1" applyAlignment="1" applyProtection="1">
      <alignment horizontal="center" vertical="center" wrapText="1"/>
      <protection hidden="1"/>
    </xf>
    <xf numFmtId="4" fontId="0" fillId="5" borderId="56" xfId="0" applyNumberFormat="1" applyFill="1" applyBorder="1" applyAlignment="1" applyProtection="1">
      <alignment horizontal="center" vertical="center" wrapText="1"/>
      <protection hidden="1"/>
    </xf>
    <xf numFmtId="14" fontId="0" fillId="0" borderId="56" xfId="0" applyNumberFormat="1" applyBorder="1" applyAlignment="1">
      <alignment horizontal="center" vertical="center" wrapText="1"/>
    </xf>
    <xf numFmtId="4" fontId="0" fillId="5" borderId="56" xfId="0" applyNumberFormat="1" applyFill="1" applyBorder="1" applyAlignment="1">
      <alignment horizontal="center" vertical="center" wrapText="1"/>
    </xf>
    <xf numFmtId="4" fontId="0" fillId="0" borderId="56" xfId="0" applyNumberFormat="1" applyBorder="1" applyAlignment="1" applyProtection="1">
      <alignment horizontal="center" vertical="center" wrapText="1"/>
      <protection hidden="1"/>
    </xf>
    <xf numFmtId="4" fontId="4" fillId="10" borderId="38" xfId="5" applyNumberFormat="1" applyBorder="1" applyAlignment="1" applyProtection="1">
      <alignment horizontal="center" vertical="center" wrapText="1"/>
      <protection hidden="1"/>
    </xf>
    <xf numFmtId="4" fontId="0" fillId="12" borderId="38" xfId="0" applyNumberForma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 wrapText="1"/>
    </xf>
    <xf numFmtId="0" fontId="50" fillId="5" borderId="0" xfId="0" applyFont="1" applyFill="1" applyBorder="1"/>
    <xf numFmtId="165" fontId="4" fillId="5" borderId="0" xfId="6" applyNumberFormat="1" applyFill="1" applyBorder="1" applyAlignment="1" applyProtection="1">
      <alignment horizontal="center" vertical="top" wrapText="1"/>
      <protection locked="0"/>
    </xf>
    <xf numFmtId="0" fontId="57" fillId="0" borderId="0" xfId="0" applyFont="1" applyAlignment="1">
      <alignment vertical="top" wrapText="1"/>
    </xf>
    <xf numFmtId="0" fontId="58" fillId="0" borderId="0" xfId="0" applyFont="1" applyProtection="1">
      <protection hidden="1"/>
    </xf>
    <xf numFmtId="0" fontId="58" fillId="0" borderId="0" xfId="0" applyFont="1" applyAlignment="1" applyProtection="1">
      <alignment wrapText="1"/>
      <protection hidden="1"/>
    </xf>
    <xf numFmtId="0" fontId="0" fillId="0" borderId="52" xfId="0" applyBorder="1" applyAlignment="1">
      <alignment vertical="center" wrapText="1"/>
    </xf>
    <xf numFmtId="0" fontId="58" fillId="5" borderId="0" xfId="0" applyFont="1" applyFill="1" applyProtection="1">
      <protection hidden="1"/>
    </xf>
    <xf numFmtId="0" fontId="55" fillId="5" borderId="0" xfId="0" applyFont="1" applyFill="1" applyBorder="1" applyAlignment="1">
      <alignment horizontal="left" vertical="center" wrapText="1"/>
    </xf>
    <xf numFmtId="0" fontId="55" fillId="5" borderId="0" xfId="0" applyFont="1" applyFill="1" applyBorder="1"/>
    <xf numFmtId="4" fontId="59" fillId="5" borderId="0" xfId="5" applyNumberFormat="1" applyFont="1" applyFill="1" applyBorder="1" applyAlignment="1" applyProtection="1">
      <alignment horizontal="center" vertical="center" wrapText="1"/>
      <protection hidden="1"/>
    </xf>
    <xf numFmtId="0" fontId="60" fillId="5" borderId="0" xfId="0" applyFont="1" applyFill="1" applyBorder="1"/>
    <xf numFmtId="14" fontId="59" fillId="5" borderId="0" xfId="5" applyNumberFormat="1" applyFont="1" applyFill="1" applyBorder="1" applyAlignment="1" applyProtection="1">
      <alignment horizontal="center" vertical="top" wrapText="1"/>
      <protection hidden="1"/>
    </xf>
    <xf numFmtId="0" fontId="0" fillId="0" borderId="50" xfId="0" applyBorder="1"/>
    <xf numFmtId="0" fontId="34" fillId="8" borderId="56" xfId="0" applyFont="1" applyFill="1" applyBorder="1" applyAlignment="1">
      <alignment vertical="center" wrapText="1"/>
    </xf>
    <xf numFmtId="14" fontId="34" fillId="8" borderId="56" xfId="6" applyNumberFormat="1" applyFont="1" applyFill="1" applyBorder="1" applyAlignment="1" applyProtection="1">
      <alignment horizontal="center" vertical="center" wrapText="1"/>
      <protection locked="0"/>
    </xf>
    <xf numFmtId="4" fontId="34" fillId="8" borderId="56" xfId="5" applyNumberFormat="1" applyFont="1" applyFill="1" applyBorder="1" applyAlignment="1" applyProtection="1">
      <alignment horizontal="center" vertical="center" wrapText="1"/>
      <protection hidden="1"/>
    </xf>
    <xf numFmtId="0" fontId="61" fillId="0" borderId="0" xfId="0" applyFont="1"/>
    <xf numFmtId="0" fontId="13" fillId="5" borderId="2" xfId="0" applyNumberFormat="1" applyFont="1" applyFill="1" applyBorder="1" applyAlignment="1">
      <alignment horizontal="center" vertical="center" wrapText="1"/>
    </xf>
    <xf numFmtId="14" fontId="4" fillId="10" borderId="38" xfId="5" applyNumberFormat="1" applyBorder="1" applyAlignment="1" applyProtection="1">
      <alignment horizontal="center" vertical="center" wrapText="1"/>
      <protection hidden="1"/>
    </xf>
    <xf numFmtId="0" fontId="36" fillId="6" borderId="4" xfId="2" applyFont="1" applyFill="1" applyBorder="1" applyAlignment="1">
      <alignment horizontal="left" vertical="center" wrapText="1"/>
    </xf>
    <xf numFmtId="3" fontId="13" fillId="5" borderId="2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left" vertical="center" wrapText="1"/>
    </xf>
    <xf numFmtId="0" fontId="13" fillId="5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5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7" fillId="5" borderId="5" xfId="0" applyFont="1" applyFill="1" applyBorder="1" applyAlignment="1">
      <alignment horizontal="left" vertical="center" wrapText="1"/>
    </xf>
    <xf numFmtId="0" fontId="37" fillId="5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13" fillId="5" borderId="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3" fontId="13" fillId="5" borderId="2" xfId="0" applyNumberFormat="1" applyFont="1" applyFill="1" applyBorder="1" applyAlignment="1">
      <alignment horizontal="right" vertical="center" wrapText="1"/>
    </xf>
    <xf numFmtId="3" fontId="13" fillId="5" borderId="12" xfId="0" applyNumberFormat="1" applyFont="1" applyFill="1" applyBorder="1" applyAlignment="1">
      <alignment horizontal="right" vertical="center" wrapText="1"/>
    </xf>
    <xf numFmtId="0" fontId="36" fillId="6" borderId="4" xfId="2" applyFont="1" applyFill="1" applyBorder="1" applyAlignment="1">
      <alignment horizontal="left" vertical="center" wrapText="1"/>
    </xf>
    <xf numFmtId="0" fontId="36" fillId="6" borderId="5" xfId="2" applyFont="1" applyFill="1" applyBorder="1" applyAlignment="1">
      <alignment horizontal="left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3" fontId="13" fillId="5" borderId="2" xfId="0" applyNumberFormat="1" applyFont="1" applyFill="1" applyBorder="1" applyAlignment="1">
      <alignment horizontal="center" vertical="center"/>
    </xf>
    <xf numFmtId="3" fontId="11" fillId="7" borderId="2" xfId="0" applyNumberFormat="1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33" fillId="5" borderId="0" xfId="2" applyFont="1" applyFill="1" applyBorder="1" applyAlignment="1">
      <alignment horizontal="center" vertical="center" wrapText="1"/>
    </xf>
    <xf numFmtId="0" fontId="33" fillId="5" borderId="9" xfId="2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3" fontId="21" fillId="5" borderId="5" xfId="0" applyNumberFormat="1" applyFont="1" applyFill="1" applyBorder="1" applyAlignment="1">
      <alignment horizontal="center" vertical="center"/>
    </xf>
    <xf numFmtId="3" fontId="21" fillId="5" borderId="2" xfId="0" applyNumberFormat="1" applyFont="1" applyFill="1" applyBorder="1" applyAlignment="1">
      <alignment horizontal="center" vertical="center"/>
    </xf>
    <xf numFmtId="3" fontId="21" fillId="5" borderId="12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left" vertical="center" wrapText="1"/>
    </xf>
    <xf numFmtId="0" fontId="21" fillId="5" borderId="14" xfId="0" applyFont="1" applyFill="1" applyBorder="1" applyAlignment="1">
      <alignment horizontal="left" vertical="center" wrapText="1"/>
    </xf>
    <xf numFmtId="3" fontId="13" fillId="5" borderId="2" xfId="0" applyNumberFormat="1" applyFont="1" applyFill="1" applyBorder="1" applyAlignment="1">
      <alignment horizontal="right" vertical="center"/>
    </xf>
    <xf numFmtId="0" fontId="11" fillId="7" borderId="1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9" fillId="5" borderId="0" xfId="0" applyFont="1" applyFill="1" applyAlignment="1">
      <alignment horizontal="center" vertical="center"/>
    </xf>
    <xf numFmtId="3" fontId="11" fillId="7" borderId="3" xfId="0" applyNumberFormat="1" applyFont="1" applyFill="1" applyBorder="1" applyAlignment="1">
      <alignment horizontal="center"/>
    </xf>
    <xf numFmtId="3" fontId="11" fillId="7" borderId="5" xfId="0" applyNumberFormat="1" applyFont="1" applyFill="1" applyBorder="1" applyAlignment="1">
      <alignment horizontal="center"/>
    </xf>
    <xf numFmtId="0" fontId="38" fillId="7" borderId="3" xfId="0" applyFont="1" applyFill="1" applyBorder="1" applyAlignment="1">
      <alignment horizontal="right"/>
    </xf>
    <xf numFmtId="0" fontId="38" fillId="7" borderId="4" xfId="0" applyFont="1" applyFill="1" applyBorder="1" applyAlignment="1">
      <alignment horizontal="right"/>
    </xf>
    <xf numFmtId="0" fontId="38" fillId="7" borderId="5" xfId="0" applyFont="1" applyFill="1" applyBorder="1" applyAlignment="1">
      <alignment horizontal="right"/>
    </xf>
    <xf numFmtId="0" fontId="13" fillId="7" borderId="2" xfId="0" applyFont="1" applyFill="1" applyBorder="1" applyAlignment="1">
      <alignment horizontal="center" vertical="center" wrapText="1"/>
    </xf>
    <xf numFmtId="0" fontId="39" fillId="7" borderId="2" xfId="0" applyFont="1" applyFill="1" applyBorder="1" applyAlignment="1">
      <alignment horizontal="center" vertical="center" wrapText="1"/>
    </xf>
    <xf numFmtId="0" fontId="39" fillId="7" borderId="3" xfId="0" applyFont="1" applyFill="1" applyBorder="1" applyAlignment="1">
      <alignment horizontal="center" vertical="center" wrapText="1"/>
    </xf>
    <xf numFmtId="0" fontId="39" fillId="7" borderId="4" xfId="0" applyFont="1" applyFill="1" applyBorder="1" applyAlignment="1">
      <alignment horizontal="center" vertical="center" wrapText="1"/>
    </xf>
    <xf numFmtId="0" fontId="39" fillId="7" borderId="5" xfId="0" applyFont="1" applyFill="1" applyBorder="1" applyAlignment="1">
      <alignment horizontal="center" vertical="center" wrapText="1"/>
    </xf>
    <xf numFmtId="9" fontId="13" fillId="5" borderId="3" xfId="1" applyFont="1" applyFill="1" applyBorder="1" applyAlignment="1">
      <alignment horizontal="center" vertical="center" wrapText="1"/>
    </xf>
    <xf numFmtId="9" fontId="13" fillId="5" borderId="4" xfId="1" applyFont="1" applyFill="1" applyBorder="1" applyAlignment="1">
      <alignment horizontal="center" vertical="center" wrapText="1"/>
    </xf>
    <xf numFmtId="9" fontId="13" fillId="5" borderId="5" xfId="1" applyFont="1" applyFill="1" applyBorder="1" applyAlignment="1">
      <alignment horizontal="center" vertical="center" wrapText="1"/>
    </xf>
    <xf numFmtId="3" fontId="11" fillId="7" borderId="2" xfId="0" applyNumberFormat="1" applyFont="1" applyFill="1" applyBorder="1" applyAlignment="1">
      <alignment horizontal="center" vertical="center" wrapText="1"/>
    </xf>
    <xf numFmtId="3" fontId="11" fillId="7" borderId="4" xfId="0" applyNumberFormat="1" applyFont="1" applyFill="1" applyBorder="1" applyAlignment="1">
      <alignment horizontal="center"/>
    </xf>
    <xf numFmtId="0" fontId="13" fillId="5" borderId="0" xfId="0" applyFont="1" applyFill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 wrapText="1"/>
    </xf>
    <xf numFmtId="0" fontId="21" fillId="5" borderId="0" xfId="0" applyFont="1" applyFill="1"/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3" fontId="11" fillId="7" borderId="2" xfId="0" applyNumberFormat="1" applyFont="1" applyFill="1" applyBorder="1" applyAlignment="1">
      <alignment horizontal="right" vertical="center"/>
    </xf>
    <xf numFmtId="0" fontId="20" fillId="7" borderId="7" xfId="0" applyFont="1" applyFill="1" applyBorder="1" applyAlignment="1">
      <alignment horizontal="center" vertical="center" wrapText="1"/>
    </xf>
    <xf numFmtId="0" fontId="54" fillId="9" borderId="27" xfId="4" applyFont="1" applyBorder="1" applyAlignment="1" applyProtection="1">
      <alignment horizontal="center" vertical="center" wrapText="1"/>
      <protection hidden="1"/>
    </xf>
    <xf numFmtId="0" fontId="54" fillId="9" borderId="31" xfId="4" applyFont="1" applyBorder="1" applyAlignment="1" applyProtection="1">
      <alignment horizontal="center" vertical="center" wrapText="1"/>
      <protection hidden="1"/>
    </xf>
    <xf numFmtId="0" fontId="54" fillId="9" borderId="34" xfId="4" applyFont="1" applyBorder="1" applyAlignment="1" applyProtection="1">
      <alignment horizontal="center" vertical="center" wrapText="1"/>
      <protection hidden="1"/>
    </xf>
    <xf numFmtId="0" fontId="45" fillId="9" borderId="27" xfId="4" applyBorder="1" applyAlignment="1" applyProtection="1">
      <alignment horizontal="center" vertical="center" wrapText="1"/>
      <protection hidden="1"/>
    </xf>
    <xf numFmtId="0" fontId="45" fillId="9" borderId="31" xfId="4" applyBorder="1" applyAlignment="1" applyProtection="1">
      <alignment horizontal="center" vertical="center" wrapText="1"/>
      <protection hidden="1"/>
    </xf>
    <xf numFmtId="0" fontId="45" fillId="9" borderId="34" xfId="4" applyBorder="1" applyAlignment="1" applyProtection="1">
      <alignment horizontal="center" vertical="center" wrapText="1"/>
      <protection hidden="1"/>
    </xf>
    <xf numFmtId="0" fontId="4" fillId="10" borderId="53" xfId="5" applyNumberFormat="1" applyBorder="1" applyAlignment="1" applyProtection="1">
      <alignment horizontal="left" vertical="top" wrapText="1"/>
      <protection hidden="1"/>
    </xf>
    <xf numFmtId="0" fontId="4" fillId="10" borderId="54" xfId="5" applyNumberFormat="1" applyBorder="1" applyAlignment="1" applyProtection="1">
      <alignment horizontal="left" vertical="top" wrapText="1"/>
      <protection hidden="1"/>
    </xf>
    <xf numFmtId="0" fontId="4" fillId="10" borderId="54" xfId="5" applyNumberFormat="1" applyBorder="1" applyAlignment="1">
      <alignment wrapText="1"/>
    </xf>
    <xf numFmtId="0" fontId="4" fillId="10" borderId="57" xfId="5" applyNumberFormat="1" applyBorder="1" applyAlignment="1" applyProtection="1">
      <alignment horizontal="left" vertical="top" wrapText="1"/>
      <protection hidden="1"/>
    </xf>
    <xf numFmtId="0" fontId="4" fillId="10" borderId="0" xfId="5" applyNumberFormat="1" applyBorder="1" applyAlignment="1" applyProtection="1">
      <alignment horizontal="left" vertical="top" wrapText="1"/>
      <protection hidden="1"/>
    </xf>
    <xf numFmtId="0" fontId="4" fillId="10" borderId="0" xfId="5" applyNumberFormat="1" applyBorder="1" applyAlignment="1">
      <alignment wrapText="1"/>
    </xf>
    <xf numFmtId="0" fontId="45" fillId="9" borderId="26" xfId="4" applyBorder="1" applyAlignment="1" applyProtection="1">
      <alignment horizontal="center" vertical="center" wrapText="1"/>
      <protection hidden="1"/>
    </xf>
    <xf numFmtId="0" fontId="54" fillId="9" borderId="26" xfId="4" applyFont="1" applyBorder="1" applyAlignment="1" applyProtection="1">
      <alignment horizontal="center" vertical="center" wrapText="1"/>
      <protection hidden="1"/>
    </xf>
    <xf numFmtId="0" fontId="0" fillId="0" borderId="39" xfId="0" applyBorder="1" applyAlignment="1" applyProtection="1">
      <alignment horizontal="left" vertical="center" wrapText="1"/>
      <protection hidden="1"/>
    </xf>
    <xf numFmtId="0" fontId="0" fillId="0" borderId="40" xfId="0" applyBorder="1" applyAlignment="1" applyProtection="1">
      <alignment horizontal="left" vertical="center" wrapText="1"/>
      <protection hidden="1"/>
    </xf>
    <xf numFmtId="0" fontId="0" fillId="0" borderId="41" xfId="0" applyBorder="1" applyAlignment="1" applyProtection="1">
      <alignment horizontal="left" vertical="center" wrapText="1"/>
      <protection hidden="1"/>
    </xf>
    <xf numFmtId="0" fontId="0" fillId="0" borderId="52" xfId="0" applyBorder="1" applyAlignment="1" applyProtection="1">
      <alignment horizontal="left" vertical="center" wrapText="1"/>
      <protection hidden="1"/>
    </xf>
    <xf numFmtId="0" fontId="0" fillId="0" borderId="38" xfId="0" applyBorder="1" applyAlignment="1" applyProtection="1">
      <alignment horizontal="left" vertical="center" wrapText="1"/>
      <protection hidden="1"/>
    </xf>
    <xf numFmtId="165" fontId="0" fillId="0" borderId="52" xfId="0" applyNumberFormat="1" applyBorder="1" applyAlignment="1" applyProtection="1">
      <alignment horizontal="center" vertical="center" wrapText="1"/>
      <protection hidden="1"/>
    </xf>
    <xf numFmtId="165" fontId="0" fillId="0" borderId="38" xfId="0" applyNumberFormat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vertical="center" wrapText="1"/>
      <protection hidden="1"/>
    </xf>
    <xf numFmtId="0" fontId="0" fillId="0" borderId="38" xfId="0" applyBorder="1" applyAlignment="1">
      <alignment vertical="center" wrapText="1"/>
    </xf>
    <xf numFmtId="0" fontId="0" fillId="0" borderId="38" xfId="0" applyBorder="1" applyAlignment="1">
      <alignment horizontal="center" vertical="center" wrapText="1"/>
    </xf>
    <xf numFmtId="3" fontId="0" fillId="0" borderId="52" xfId="0" applyNumberFormat="1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left" vertical="center" wrapText="1"/>
      <protection hidden="1"/>
    </xf>
    <xf numFmtId="0" fontId="0" fillId="0" borderId="54" xfId="0" applyBorder="1" applyAlignment="1" applyProtection="1">
      <alignment horizontal="left" vertical="center" wrapText="1"/>
      <protection hidden="1"/>
    </xf>
    <xf numFmtId="0" fontId="0" fillId="0" borderId="55" xfId="0" applyBorder="1" applyAlignment="1" applyProtection="1">
      <alignment horizontal="left" vertical="center" wrapText="1"/>
      <protection hidden="1"/>
    </xf>
    <xf numFmtId="0" fontId="0" fillId="0" borderId="49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0" fillId="0" borderId="45" xfId="0" applyBorder="1" applyAlignment="1" applyProtection="1">
      <alignment horizontal="left" vertical="center" wrapText="1"/>
      <protection hidden="1"/>
    </xf>
    <xf numFmtId="165" fontId="0" fillId="0" borderId="46" xfId="0" applyNumberFormat="1" applyBorder="1" applyAlignment="1" applyProtection="1">
      <alignment horizontal="center" vertical="center" wrapText="1"/>
      <protection hidden="1"/>
    </xf>
    <xf numFmtId="3" fontId="0" fillId="0" borderId="46" xfId="0" applyNumberFormat="1" applyBorder="1" applyAlignment="1" applyProtection="1">
      <alignment horizontal="center" vertical="center" wrapText="1"/>
      <protection hidden="1"/>
    </xf>
    <xf numFmtId="3" fontId="0" fillId="0" borderId="38" xfId="0" applyNumberFormat="1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0" fillId="0" borderId="29" xfId="0" applyBorder="1" applyAlignment="1" applyProtection="1">
      <alignment horizontal="left" vertical="center" wrapText="1"/>
      <protection hidden="1"/>
    </xf>
    <xf numFmtId="0" fontId="0" fillId="0" borderId="48" xfId="0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0" fillId="0" borderId="51" xfId="0" applyBorder="1" applyAlignment="1" applyProtection="1">
      <alignment horizontal="left" vertical="center" wrapText="1"/>
      <protection hidden="1"/>
    </xf>
    <xf numFmtId="3" fontId="3" fillId="0" borderId="39" xfId="0" applyNumberFormat="1" applyFont="1" applyBorder="1" applyAlignment="1" applyProtection="1">
      <alignment horizontal="left" vertical="center" wrapText="1"/>
      <protection hidden="1"/>
    </xf>
    <xf numFmtId="3" fontId="3" fillId="0" borderId="40" xfId="0" applyNumberFormat="1" applyFont="1" applyBorder="1" applyAlignment="1" applyProtection="1">
      <alignment horizontal="left" vertical="center" wrapText="1"/>
      <protection hidden="1"/>
    </xf>
    <xf numFmtId="3" fontId="3" fillId="0" borderId="41" xfId="0" applyNumberFormat="1" applyFont="1" applyBorder="1" applyAlignment="1" applyProtection="1">
      <alignment horizontal="left" vertical="center" wrapText="1"/>
      <protection hidden="1"/>
    </xf>
    <xf numFmtId="3" fontId="3" fillId="0" borderId="42" xfId="0" applyNumberFormat="1" applyFont="1" applyBorder="1" applyAlignment="1" applyProtection="1">
      <alignment horizontal="left" vertical="center" wrapText="1"/>
      <protection hidden="1"/>
    </xf>
    <xf numFmtId="3" fontId="3" fillId="0" borderId="43" xfId="0" applyNumberFormat="1" applyFont="1" applyBorder="1" applyAlignment="1" applyProtection="1">
      <alignment horizontal="left" vertical="center" wrapText="1"/>
      <protection hidden="1"/>
    </xf>
    <xf numFmtId="3" fontId="3" fillId="0" borderId="44" xfId="0" applyNumberFormat="1" applyFont="1" applyBorder="1" applyAlignment="1" applyProtection="1">
      <alignment horizontal="left" vertical="center" wrapText="1"/>
      <protection hidden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45" fillId="9" borderId="28" xfId="4" applyBorder="1" applyAlignment="1" applyProtection="1">
      <alignment horizontal="center" vertical="center" wrapText="1"/>
      <protection hidden="1"/>
    </xf>
    <xf numFmtId="0" fontId="45" fillId="9" borderId="29" xfId="4" applyBorder="1" applyAlignment="1" applyProtection="1">
      <alignment horizontal="center" vertical="center" wrapText="1"/>
      <protection hidden="1"/>
    </xf>
    <xf numFmtId="0" fontId="45" fillId="9" borderId="30" xfId="4" applyBorder="1" applyAlignment="1" applyProtection="1">
      <alignment horizontal="center" vertical="center" wrapText="1"/>
      <protection hidden="1"/>
    </xf>
    <xf numFmtId="0" fontId="45" fillId="9" borderId="32" xfId="4" applyBorder="1" applyAlignment="1" applyProtection="1">
      <alignment horizontal="center" vertical="center" wrapText="1"/>
      <protection hidden="1"/>
    </xf>
    <xf numFmtId="0" fontId="45" fillId="9" borderId="0" xfId="4" applyBorder="1" applyAlignment="1" applyProtection="1">
      <alignment horizontal="center" vertical="center" wrapText="1"/>
      <protection hidden="1"/>
    </xf>
    <xf numFmtId="0" fontId="45" fillId="9" borderId="33" xfId="4" applyBorder="1" applyAlignment="1" applyProtection="1">
      <alignment horizontal="center" vertical="center" wrapText="1"/>
      <protection hidden="1"/>
    </xf>
    <xf numFmtId="0" fontId="45" fillId="9" borderId="35" xfId="4" applyBorder="1" applyAlignment="1" applyProtection="1">
      <alignment horizontal="center" vertical="center" wrapText="1"/>
      <protection hidden="1"/>
    </xf>
    <xf numFmtId="0" fontId="45" fillId="9" borderId="36" xfId="4" applyBorder="1" applyAlignment="1" applyProtection="1">
      <alignment horizontal="center" vertical="center" wrapText="1"/>
      <protection hidden="1"/>
    </xf>
    <xf numFmtId="0" fontId="45" fillId="9" borderId="37" xfId="4" applyBorder="1" applyAlignment="1" applyProtection="1">
      <alignment horizontal="center" vertical="center" wrapText="1"/>
      <protection hidden="1"/>
    </xf>
    <xf numFmtId="0" fontId="48" fillId="0" borderId="27" xfId="0" applyFont="1" applyBorder="1" applyAlignment="1" applyProtection="1">
      <alignment horizontal="center" vertical="center" wrapText="1"/>
      <protection hidden="1"/>
    </xf>
    <xf numFmtId="0" fontId="48" fillId="0" borderId="31" xfId="0" applyFont="1" applyBorder="1" applyAlignment="1" applyProtection="1">
      <alignment horizontal="center" vertical="center" wrapText="1"/>
      <protection hidden="1"/>
    </xf>
    <xf numFmtId="0" fontId="48" fillId="0" borderId="34" xfId="0" applyFont="1" applyBorder="1" applyAlignment="1" applyProtection="1">
      <alignment horizontal="center" vertical="center" wrapText="1"/>
      <protection hidden="1"/>
    </xf>
    <xf numFmtId="3" fontId="49" fillId="0" borderId="39" xfId="0" applyNumberFormat="1" applyFont="1" applyBorder="1" applyAlignment="1" applyProtection="1">
      <alignment horizontal="left" vertical="center" wrapText="1"/>
      <protection hidden="1"/>
    </xf>
    <xf numFmtId="3" fontId="49" fillId="0" borderId="40" xfId="0" applyNumberFormat="1" applyFont="1" applyBorder="1" applyAlignment="1" applyProtection="1">
      <alignment horizontal="left" vertical="center" wrapText="1"/>
      <protection hidden="1"/>
    </xf>
    <xf numFmtId="3" fontId="49" fillId="0" borderId="41" xfId="0" applyNumberFormat="1" applyFont="1" applyBorder="1" applyAlignment="1" applyProtection="1">
      <alignment horizontal="left" vertical="center" wrapText="1"/>
      <protection hidden="1"/>
    </xf>
    <xf numFmtId="3" fontId="2" fillId="0" borderId="39" xfId="0" applyNumberFormat="1" applyFont="1" applyBorder="1" applyAlignment="1" applyProtection="1">
      <alignment horizontal="left" vertical="center" wrapText="1"/>
      <protection hidden="1"/>
    </xf>
    <xf numFmtId="0" fontId="45" fillId="9" borderId="31" xfId="4" applyBorder="1" applyAlignment="1" applyProtection="1">
      <alignment horizontal="center" vertical="center" wrapText="1"/>
    </xf>
    <xf numFmtId="0" fontId="45" fillId="9" borderId="58" xfId="4" applyBorder="1" applyAlignment="1" applyProtection="1">
      <alignment horizontal="center" vertical="center" wrapText="1"/>
    </xf>
    <xf numFmtId="0" fontId="47" fillId="0" borderId="0" xfId="0" applyFont="1" applyAlignment="1">
      <alignment horizontal="center" vertical="top"/>
    </xf>
  </cellXfs>
  <cellStyles count="7">
    <cellStyle name="Акцент5" xfId="2" builtinId="45"/>
    <cellStyle name="Гиперссылка" xfId="3" builtinId="8"/>
    <cellStyle name="Изменяемые ячейки" xfId="6" xr:uid="{93C27D78-039D-4E4D-B9DA-52C2CF523E97}"/>
    <cellStyle name="Обычный" xfId="0" builtinId="0"/>
    <cellStyle name="Процентный" xfId="1" builtinId="5"/>
    <cellStyle name="Ячейки заголовков" xfId="4" xr:uid="{0CE2D062-8396-40A7-B477-481AAB5194D1}"/>
    <cellStyle name="Ячейки итогов" xfId="5" xr:uid="{473A4B28-C9E4-4F6C-9CDA-1109DBF41291}"/>
  </cellStyles>
  <dxfs count="35">
    <dxf>
      <fill>
        <patternFill patternType="lightGray"/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EAECD2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frprf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281783</xdr:colOff>
      <xdr:row>3</xdr:row>
      <xdr:rowOff>154782</xdr:rowOff>
    </xdr:from>
    <xdr:to>
      <xdr:col>2</xdr:col>
      <xdr:colOff>2726532</xdr:colOff>
      <xdr:row>7</xdr:row>
      <xdr:rowOff>47625</xdr:rowOff>
    </xdr:to>
    <xdr:pic>
      <xdr:nvPicPr>
        <xdr:cNvPr id="2" name="Рисунок 1" descr="Лого.png">
          <a:extLst>
            <a:ext uri="{FF2B5EF4-FFF2-40B4-BE49-F238E27FC236}">
              <a16:creationId xmlns:a16="http://schemas.microsoft.com/office/drawing/2014/main" id="{935A1684-0223-2B60-48F6-49945C2F0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783" y="988220"/>
          <a:ext cx="2944812" cy="976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38101</xdr:rowOff>
    </xdr:from>
    <xdr:to>
      <xdr:col>1</xdr:col>
      <xdr:colOff>47625</xdr:colOff>
      <xdr:row>2</xdr:row>
      <xdr:rowOff>139341</xdr:rowOff>
    </xdr:to>
    <xdr:pic>
      <xdr:nvPicPr>
        <xdr:cNvPr id="2" name="Рисунок 1" descr="https://frprf.ru/local/templates/.default/i/logo.png">
          <a:hlinkClick xmlns:r="http://schemas.openxmlformats.org/officeDocument/2006/relationships" r:id="rId1" tooltip="Перейти на сайт Фонда развития промышленности"/>
          <a:extLst>
            <a:ext uri="{FF2B5EF4-FFF2-40B4-BE49-F238E27FC236}">
              <a16:creationId xmlns:a16="http://schemas.microsoft.com/office/drawing/2014/main" id="{19C624D4-9580-4071-8898-D7BE8E6D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28601"/>
          <a:ext cx="2009775" cy="310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&#1069;&#1082;&#1086;&#1085;&#1086;&#1084;&#1080;&#1095;&#1077;&#1089;&#1082;&#1080;&#1081;%20&#1086;&#1090;&#1076;&#1077;&#1083;/4.%20&#1044;&#1086;&#1082;&#1091;&#1084;&#1077;&#1085;&#1090;&#1099;%20&#1076;&#1083;&#1103;%20&#1089;&#1086;&#1090;&#1088;&#1091;&#1076;&#1085;&#1080;&#1082;&#1086;&#1074;%20&#1086;&#1090;&#1076;&#1077;&#1083;&#1072;/12.%20&#1056;&#1072;&#1079;&#1088;&#1072;&#1073;&#1086;&#1090;&#1082;&#1072;%20&#1085;&#1086;&#1074;&#1099;&#1093;%20&#1087;&#1088;&#1086;&#1075;&#1088;&#1072;&#1084;&#1084;/&#1055;&#1088;&#1086;&#1077;&#1082;&#1090;&#1099;%20&#1088;&#1072;&#1079;&#1074;&#1080;&#1090;&#1080;&#1103;/&#1060;&#1086;&#1088;&#1084;&#1099;%20&#1076;&#1086;&#1082;&#1091;&#1084;&#1077;&#1085;&#1090;&#1086;&#1074;/&#1060;&#1052;%20&#1088;&#1077;&#1075;.%20&#1074;&#1077;&#1088;&#1089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ppor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Содержание"/>
      <sheetName val="Обращение"/>
      <sheetName val="Программы финансирования"/>
      <sheetName val="Руководство"/>
      <sheetName val="Параметры займа"/>
      <sheetName val="support"/>
      <sheetName val="Предпосылки"/>
      <sheetName val="Источники"/>
      <sheetName val="Капитальные вложения"/>
      <sheetName val="Продажи"/>
      <sheetName val="Операционные затраты"/>
      <sheetName val="ФОТ"/>
      <sheetName val="Оборотный капитал"/>
      <sheetName val="Налоги"/>
      <sheetName val="Финансирование"/>
      <sheetName val="Квартальная отчетность"/>
      <sheetName val="Годовая отчетность"/>
      <sheetName val="Показатели"/>
      <sheetName val="Чувствительность"/>
      <sheetName val="Графики"/>
      <sheetName val="Выводы"/>
      <sheetName val="Прове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8">
          <cell r="C18">
            <v>12</v>
          </cell>
        </row>
        <row r="19">
          <cell r="C19">
            <v>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"/>
    </sheetNames>
    <sheetDataSet>
      <sheetData sheetId="0" refreshError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Савон">
  <a:themeElements>
    <a:clrScheme name="Савон">
      <a:dk1>
        <a:sysClr val="windowText" lastClr="000000"/>
      </a:dk1>
      <a:lt1>
        <a:sysClr val="window" lastClr="FFFFFF"/>
      </a:lt1>
      <a:dk2>
        <a:srgbClr val="1485A4"/>
      </a:dk2>
      <a:lt2>
        <a:srgbClr val="E3DED1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F49100"/>
      </a:hlink>
      <a:folHlink>
        <a:srgbClr val="739D9B"/>
      </a:folHlink>
    </a:clrScheme>
    <a:fontScheme name="Савон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Савон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5000"/>
                <a:lumMod val="105000"/>
              </a:schemeClr>
            </a:gs>
            <a:gs pos="100000">
              <a:schemeClr val="phClr">
                <a:tint val="65000"/>
                <a:satMod val="100000"/>
                <a:lumMod val="10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0000"/>
                <a:lumMod val="100000"/>
              </a:schemeClr>
            </a:gs>
            <a:gs pos="50000">
              <a:schemeClr val="phClr">
                <a:shade val="99000"/>
                <a:satMod val="105000"/>
                <a:lumMod val="100000"/>
              </a:schemeClr>
            </a:gs>
            <a:gs pos="100000">
              <a:schemeClr val="phClr">
                <a:shade val="98000"/>
                <a:satMod val="105000"/>
                <a:lumMod val="100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12700" dir="5400000" algn="ctr" rotWithShape="0">
              <a:srgbClr val="000000">
                <a:alpha val="63000"/>
              </a:srgbClr>
            </a:outerShdw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4200000"/>
            </a:lightRig>
          </a:scene3d>
          <a:sp3d prstMaterial="flat">
            <a:bevelT w="50800" h="6350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shade val="92000"/>
                <a:satMod val="160000"/>
              </a:schemeClr>
            </a:gs>
            <a:gs pos="77000">
              <a:schemeClr val="phClr">
                <a:tint val="100000"/>
                <a:shade val="73000"/>
                <a:satMod val="155000"/>
              </a:schemeClr>
            </a:gs>
            <a:gs pos="100000">
              <a:schemeClr val="phClr">
                <a:tint val="100000"/>
                <a:shade val="67000"/>
                <a:satMod val="145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2000"/>
                <a:satMod val="115000"/>
              </a:schemeClr>
            </a:duotone>
          </a:blip>
          <a:tile tx="0" ty="0" sx="60000" sy="6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avon" id="{1306E473-ED32-493B-A2D0-240A757EDD34}" vid="{C20BADFE-D095-436F-9677-9264042809F0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od.frprf.ru/public/documents/plan-po-importozameshheniyu-v-promyshlennosti-obychnykh-vooruzhenijj" TargetMode="External"/><Relationship Id="rId13" Type="http://schemas.openxmlformats.org/officeDocument/2006/relationships/hyperlink" Target="https://bod.frprf.ru/public/documents/perechen-kriticheskojj-promyshlennojj-produkcii-v-otrasli-cvetnojj-metallurgii" TargetMode="External"/><Relationship Id="rId18" Type="http://schemas.openxmlformats.org/officeDocument/2006/relationships/hyperlink" Target="https://bod.frprf.ru/public/documents/plan-po-importozameshheniyu-v-sudostroitelnojj-promyshlennosti" TargetMode="External"/><Relationship Id="rId26" Type="http://schemas.openxmlformats.org/officeDocument/2006/relationships/hyperlink" Target="https://bod.frprf.ru/public/documents/plan-importozameshheniya-v-avtomobilnojj-promyshlennosti" TargetMode="External"/><Relationship Id="rId3" Type="http://schemas.openxmlformats.org/officeDocument/2006/relationships/hyperlink" Target="https://bod.frprf.ru/public/documents/plan-po-importozameshheniyu-v-lesopromyshlennom-komplekse" TargetMode="External"/><Relationship Id="rId21" Type="http://schemas.openxmlformats.org/officeDocument/2006/relationships/hyperlink" Target="https://bod.frprf.ru/public/documents/plan-po-importozameshheniyu-v-otrasli-obrashheniya-s-otkhodami" TargetMode="External"/><Relationship Id="rId7" Type="http://schemas.openxmlformats.org/officeDocument/2006/relationships/hyperlink" Target="https://bod.frprf.ru/public/documents/plan-po-importozameshheniyu-v-proizvodstve-stroitelno-dorozhnojj-kommunalnojj-lesozagotovitelnojj-i-nazemnojj-aehrodromnojj-tekhniki" TargetMode="External"/><Relationship Id="rId12" Type="http://schemas.openxmlformats.org/officeDocument/2006/relationships/hyperlink" Target="https://bod.frprf.ru/public/documents/plan-po-importozameshheniyu-v-otrasli-stroitelnykh-materialov-izdelijj-i-stroitelnykh-konstrukcijj" TargetMode="External"/><Relationship Id="rId17" Type="http://schemas.openxmlformats.org/officeDocument/2006/relationships/hyperlink" Target="https://bod.frprf.ru/public/documents/plan-po-importozameshheniyu-v-ehnergeticheskom-mashinostroenii-ehlektrotekhnicheskojj-i-kabelnojj-promyshlennosti" TargetMode="External"/><Relationship Id="rId25" Type="http://schemas.openxmlformats.org/officeDocument/2006/relationships/hyperlink" Target="https://bod.frprf.ru/public/documents/plan-importozameshheniya-v-otrasli-grazhdanskogo-aviastroeniya" TargetMode="External"/><Relationship Id="rId2" Type="http://schemas.openxmlformats.org/officeDocument/2006/relationships/hyperlink" Target="https://bod.frprf.ru/public/documents/perechen-kriticheskojj-produkcii-legkojj-promyshlennosti" TargetMode="External"/><Relationship Id="rId16" Type="http://schemas.openxmlformats.org/officeDocument/2006/relationships/hyperlink" Target="https://bod.frprf.ru/public/documents/plan-po-importozameshheniyu-v-chernojj-metallurgii" TargetMode="External"/><Relationship Id="rId20" Type="http://schemas.openxmlformats.org/officeDocument/2006/relationships/hyperlink" Target="https://bod.frprf.ru/public/documents/plan-po-importozameshheniyu-v-otrasli-kompozitnykh-materialov" TargetMode="External"/><Relationship Id="rId1" Type="http://schemas.openxmlformats.org/officeDocument/2006/relationships/hyperlink" Target="https://bod.frprf.ru/public/documents/plan-meropriyatijj-po-importozameshheniyu-produkcii-v-socialno-znachimykh-otraslyakh-promyshlennosti" TargetMode="External"/><Relationship Id="rId6" Type="http://schemas.openxmlformats.org/officeDocument/2006/relationships/hyperlink" Target="https://bod.frprf.ru/public/documents/plan-po-importozameshheniyu-v-neftegazovom-mashinostroenii" TargetMode="External"/><Relationship Id="rId11" Type="http://schemas.openxmlformats.org/officeDocument/2006/relationships/hyperlink" Target="https://bod.frprf.ru/public/documents/plan-po-importozameshheniyu-v-stankoinstrumentalnojj-promyshlennosti" TargetMode="External"/><Relationship Id="rId24" Type="http://schemas.openxmlformats.org/officeDocument/2006/relationships/hyperlink" Target="https://bod.frprf.ru/public/documents/plan-meropriyatijj-po-importozameshheniyu-v-otraslyakh-parfyumernojj-kosmeticheskojj-promyshlennosti-i-bytovojj-khimii" TargetMode="External"/><Relationship Id="rId5" Type="http://schemas.openxmlformats.org/officeDocument/2006/relationships/hyperlink" Target="https://bod.frprf.ru/public/documents/plan-po-importozameshheniyu-v-medicinskojj-promyshlennosti" TargetMode="External"/><Relationship Id="rId15" Type="http://schemas.openxmlformats.org/officeDocument/2006/relationships/hyperlink" Target="https://bod.frprf.ru/public/documents/plan-po-importozameshheniyu-v-farmacevticheskojj-promyshlennosti" TargetMode="External"/><Relationship Id="rId23" Type="http://schemas.openxmlformats.org/officeDocument/2006/relationships/hyperlink" Target="https://bod.frprf.ru/public/documents/plan-meropriyatijj-po-importozameshheniyu-v-sportivnojj-industrii" TargetMode="External"/><Relationship Id="rId10" Type="http://schemas.openxmlformats.org/officeDocument/2006/relationships/hyperlink" Target="https://bod.frprf.ru/public/documents/plan-importozameshheniya-v-otrasli-selskokhozyajjstvennogo-mashinostroeniya" TargetMode="External"/><Relationship Id="rId19" Type="http://schemas.openxmlformats.org/officeDocument/2006/relationships/hyperlink" Target="https://bod.frprf.ru/public/documents/plan-po-importozameshheniyu-v-otrasli-tyazhelogo-mashinostroeniya" TargetMode="External"/><Relationship Id="rId4" Type="http://schemas.openxmlformats.org/officeDocument/2006/relationships/hyperlink" Target="https://bod.frprf.ru/public/documents/plan-po-importozameshheniyu-v-mashinostroenii-dlya-pishhevojj-i-pererabatyvayushhejj-promyshlennosti" TargetMode="External"/><Relationship Id="rId9" Type="http://schemas.openxmlformats.org/officeDocument/2006/relationships/hyperlink" Target="https://bod.frprf.ru/public/documents/plan-po-importozameshheniyu-v-radioehlektronnojj-promyshlennosti" TargetMode="External"/><Relationship Id="rId14" Type="http://schemas.openxmlformats.org/officeDocument/2006/relationships/hyperlink" Target="https://bod.frprf.ru/public/documents/plan-po-importozameshheniyu-v-zheleznodorozhnom-mashinostroenii" TargetMode="External"/><Relationship Id="rId22" Type="http://schemas.openxmlformats.org/officeDocument/2006/relationships/hyperlink" Target="https://bod.frprf.ru/public/documents/plan-meropriyatijj-po-importozameshheniyu-v-otrasli-ehkologicheskogo-mashinostroeniya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frprf.ru/zaymy/markirovka-lekarstv/" TargetMode="External"/><Relationship Id="rId7" Type="http://schemas.openxmlformats.org/officeDocument/2006/relationships/hyperlink" Target="https://frprf.ru/zaymy/proizvoditelnost-truda/" TargetMode="External"/><Relationship Id="rId2" Type="http://schemas.openxmlformats.org/officeDocument/2006/relationships/hyperlink" Target="https://frprf.ru/zaymy/lizing/" TargetMode="External"/><Relationship Id="rId1" Type="http://schemas.openxmlformats.org/officeDocument/2006/relationships/hyperlink" Target="https://frprf.ru/zaymy/komplektuyushchie/" TargetMode="External"/><Relationship Id="rId6" Type="http://schemas.openxmlformats.org/officeDocument/2006/relationships/hyperlink" Target="https://frprf.ru/zaymy-regfondy/komplektuyushchie-izdeliya-s-rfrp/" TargetMode="External"/><Relationship Id="rId5" Type="http://schemas.openxmlformats.org/officeDocument/2006/relationships/hyperlink" Target="https://frprf.ru/zaymy-regfondy/proekty-razvitiya-s-rfrp/" TargetMode="External"/><Relationship Id="rId4" Type="http://schemas.openxmlformats.org/officeDocument/2006/relationships/hyperlink" Target="https://frprf.ru/zaymy/proekty-razvit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7"/>
  <sheetViews>
    <sheetView tabSelected="1" view="pageBreakPreview" topLeftCell="A4" zoomScale="80" zoomScaleNormal="80" zoomScaleSheetLayoutView="80" workbookViewId="0">
      <selection activeCell="D87" sqref="D87"/>
    </sheetView>
  </sheetViews>
  <sheetFormatPr defaultRowHeight="18.75" x14ac:dyDescent="0.3"/>
  <cols>
    <col min="1" max="1" width="5" style="3" customWidth="1"/>
    <col min="2" max="2" width="6.625" style="7" customWidth="1"/>
    <col min="3" max="3" width="78.625" style="6" customWidth="1"/>
    <col min="4" max="4" width="19.875" style="4" customWidth="1"/>
    <col min="5" max="5" width="16.625" style="3" customWidth="1"/>
    <col min="6" max="6" width="14.375" style="3" customWidth="1"/>
    <col min="7" max="7" width="17.5" style="3" customWidth="1"/>
    <col min="8" max="8" width="14.5" style="3" customWidth="1"/>
    <col min="9" max="9" width="17.5" style="3" customWidth="1"/>
    <col min="10" max="10" width="13.5" style="3" customWidth="1"/>
    <col min="11" max="11" width="16.75" style="3" customWidth="1"/>
    <col min="12" max="12" width="12.75" style="5" customWidth="1"/>
    <col min="13" max="13" width="17.5" style="5" customWidth="1"/>
    <col min="14" max="14" width="42.625" customWidth="1"/>
  </cols>
  <sheetData>
    <row r="1" spans="2:13" hidden="1" x14ac:dyDescent="0.3"/>
    <row r="2" spans="2:13" ht="23.25" hidden="1" x14ac:dyDescent="0.3">
      <c r="C2" s="12"/>
      <c r="I2" s="1"/>
      <c r="J2" s="1"/>
      <c r="K2" s="112" t="s">
        <v>364</v>
      </c>
    </row>
    <row r="3" spans="2:13" ht="23.25" hidden="1" x14ac:dyDescent="0.3">
      <c r="I3" s="1"/>
      <c r="J3" s="1"/>
      <c r="K3" s="112" t="s">
        <v>363</v>
      </c>
    </row>
    <row r="4" spans="2:13" x14ac:dyDescent="0.3">
      <c r="B4" s="25"/>
      <c r="C4" s="26"/>
      <c r="D4" s="27"/>
      <c r="E4" s="28"/>
      <c r="F4" s="28"/>
      <c r="G4" s="28"/>
      <c r="H4" s="28"/>
      <c r="I4" s="29"/>
      <c r="J4" s="29"/>
      <c r="K4" s="30"/>
      <c r="L4" s="31"/>
      <c r="M4" s="32"/>
    </row>
    <row r="5" spans="2:13" ht="18" x14ac:dyDescent="0.3">
      <c r="B5" s="33"/>
      <c r="C5" s="34" t="s">
        <v>0</v>
      </c>
      <c r="D5" s="19"/>
      <c r="E5" s="20"/>
      <c r="F5" s="20"/>
      <c r="G5" s="20"/>
      <c r="H5" s="20"/>
      <c r="I5" s="20"/>
      <c r="J5" s="20"/>
      <c r="K5" s="20"/>
      <c r="L5" s="21"/>
      <c r="M5" s="35"/>
    </row>
    <row r="6" spans="2:13" ht="25.5" x14ac:dyDescent="0.3">
      <c r="B6" s="33"/>
      <c r="C6" s="36"/>
      <c r="D6" s="19"/>
      <c r="E6" s="20"/>
      <c r="F6" s="37"/>
      <c r="G6" s="38" t="s">
        <v>193</v>
      </c>
      <c r="H6" s="20"/>
      <c r="I6" s="20"/>
      <c r="J6" s="20"/>
      <c r="K6" s="20"/>
      <c r="L6" s="39"/>
      <c r="M6" s="35"/>
    </row>
    <row r="7" spans="2:13" ht="23.25" x14ac:dyDescent="0.3">
      <c r="B7" s="33"/>
      <c r="C7" s="36"/>
      <c r="D7" s="19"/>
      <c r="E7" s="20"/>
      <c r="F7" s="20"/>
      <c r="G7" s="40" t="s">
        <v>136</v>
      </c>
      <c r="H7" s="20"/>
      <c r="I7" s="20"/>
      <c r="J7" s="20"/>
      <c r="K7" s="20"/>
      <c r="L7" s="39"/>
      <c r="M7" s="35"/>
    </row>
    <row r="8" spans="2:13" x14ac:dyDescent="0.3">
      <c r="B8" s="41"/>
      <c r="C8" s="42"/>
      <c r="D8" s="43"/>
      <c r="E8" s="44"/>
      <c r="F8" s="45"/>
      <c r="G8" s="45"/>
      <c r="H8" s="45"/>
      <c r="I8" s="45"/>
      <c r="J8" s="45"/>
      <c r="K8" s="45"/>
      <c r="L8" s="46"/>
      <c r="M8" s="47"/>
    </row>
    <row r="9" spans="2:13" ht="18" x14ac:dyDescent="0.3">
      <c r="B9" s="49" t="s">
        <v>134</v>
      </c>
      <c r="C9" s="50" t="s">
        <v>38</v>
      </c>
      <c r="D9" s="51"/>
      <c r="E9" s="52"/>
      <c r="F9" s="52"/>
      <c r="G9" s="52"/>
      <c r="H9" s="52"/>
      <c r="I9" s="52"/>
      <c r="J9" s="52"/>
      <c r="K9" s="52"/>
      <c r="L9" s="53"/>
      <c r="M9" s="54"/>
    </row>
    <row r="10" spans="2:13" ht="18" x14ac:dyDescent="0.3">
      <c r="B10" s="24"/>
      <c r="C10" s="48" t="s">
        <v>1</v>
      </c>
      <c r="D10" s="245" t="s">
        <v>0</v>
      </c>
      <c r="E10" s="245"/>
      <c r="F10" s="245"/>
      <c r="G10" s="245"/>
      <c r="H10" s="245"/>
      <c r="I10" s="245"/>
      <c r="J10" s="245"/>
      <c r="K10" s="245"/>
      <c r="L10" s="245"/>
      <c r="M10" s="246"/>
    </row>
    <row r="11" spans="2:13" ht="18" x14ac:dyDescent="0.3">
      <c r="B11" s="24"/>
      <c r="C11" s="23" t="s">
        <v>2</v>
      </c>
      <c r="D11" s="209" t="s">
        <v>0</v>
      </c>
      <c r="E11" s="209"/>
      <c r="F11" s="209"/>
      <c r="G11" s="209"/>
      <c r="H11" s="209"/>
      <c r="I11" s="209"/>
      <c r="J11" s="209"/>
      <c r="K11" s="209"/>
      <c r="L11" s="209"/>
      <c r="M11" s="210"/>
    </row>
    <row r="12" spans="2:13" ht="18" x14ac:dyDescent="0.3">
      <c r="B12" s="24"/>
      <c r="C12" s="23" t="s">
        <v>3</v>
      </c>
      <c r="D12" s="209" t="s">
        <v>0</v>
      </c>
      <c r="E12" s="209"/>
      <c r="F12" s="209"/>
      <c r="G12" s="209"/>
      <c r="H12" s="209"/>
      <c r="I12" s="209"/>
      <c r="J12" s="209"/>
      <c r="K12" s="209"/>
      <c r="L12" s="209"/>
      <c r="M12" s="210"/>
    </row>
    <row r="13" spans="2:13" ht="18" x14ac:dyDescent="0.3">
      <c r="B13" s="24"/>
      <c r="C13" s="23" t="s">
        <v>4</v>
      </c>
      <c r="D13" s="209" t="s">
        <v>0</v>
      </c>
      <c r="E13" s="209"/>
      <c r="F13" s="209"/>
      <c r="G13" s="209"/>
      <c r="H13" s="209"/>
      <c r="I13" s="209"/>
      <c r="J13" s="209"/>
      <c r="K13" s="209"/>
      <c r="L13" s="209"/>
      <c r="M13" s="210"/>
    </row>
    <row r="14" spans="2:13" ht="18" x14ac:dyDescent="0.3">
      <c r="B14" s="24"/>
      <c r="C14" s="23" t="s">
        <v>5</v>
      </c>
      <c r="D14" s="209" t="s">
        <v>0</v>
      </c>
      <c r="E14" s="209"/>
      <c r="F14" s="209"/>
      <c r="G14" s="209"/>
      <c r="H14" s="209"/>
      <c r="I14" s="209"/>
      <c r="J14" s="209"/>
      <c r="K14" s="209"/>
      <c r="L14" s="209"/>
      <c r="M14" s="210"/>
    </row>
    <row r="15" spans="2:13" ht="18" x14ac:dyDescent="0.3">
      <c r="B15" s="24"/>
      <c r="C15" s="23" t="s">
        <v>6</v>
      </c>
      <c r="D15" s="209" t="s">
        <v>183</v>
      </c>
      <c r="E15" s="209"/>
      <c r="F15" s="209"/>
      <c r="G15" s="209"/>
      <c r="H15" s="209"/>
      <c r="I15" s="209"/>
      <c r="J15" s="209"/>
      <c r="K15" s="209"/>
      <c r="L15" s="209"/>
      <c r="M15" s="210"/>
    </row>
    <row r="16" spans="2:13" ht="18" x14ac:dyDescent="0.3">
      <c r="B16" s="24"/>
      <c r="C16" s="23" t="s">
        <v>7</v>
      </c>
      <c r="D16" s="249" t="s">
        <v>0</v>
      </c>
      <c r="E16" s="249"/>
      <c r="F16" s="249"/>
      <c r="G16" s="249"/>
      <c r="H16" s="249"/>
      <c r="I16" s="249"/>
      <c r="J16" s="249"/>
      <c r="K16" s="249"/>
      <c r="L16" s="249"/>
      <c r="M16" s="250"/>
    </row>
    <row r="17" spans="1:14" ht="18" x14ac:dyDescent="0.3">
      <c r="B17" s="24"/>
      <c r="C17" s="23" t="s">
        <v>333</v>
      </c>
      <c r="D17" s="247"/>
      <c r="E17" s="247"/>
      <c r="F17" s="247"/>
      <c r="G17" s="247"/>
      <c r="H17" s="247"/>
      <c r="I17" s="247"/>
      <c r="J17" s="247"/>
      <c r="K17" s="247"/>
      <c r="L17" s="247"/>
      <c r="M17" s="248"/>
    </row>
    <row r="18" spans="1:14" ht="18" x14ac:dyDescent="0.3">
      <c r="B18" s="24"/>
      <c r="C18" s="23" t="s">
        <v>8</v>
      </c>
      <c r="D18" s="249"/>
      <c r="E18" s="249"/>
      <c r="F18" s="249"/>
      <c r="G18" s="249"/>
      <c r="H18" s="249"/>
      <c r="I18" s="249"/>
      <c r="J18" s="249"/>
      <c r="K18" s="249"/>
      <c r="L18" s="249"/>
      <c r="M18" s="250"/>
    </row>
    <row r="19" spans="1:14" ht="18" x14ac:dyDescent="0.3">
      <c r="B19" s="24"/>
      <c r="C19" s="23" t="s">
        <v>9</v>
      </c>
      <c r="D19" s="247"/>
      <c r="E19" s="247"/>
      <c r="F19" s="247"/>
      <c r="G19" s="247"/>
      <c r="H19" s="247"/>
      <c r="I19" s="247"/>
      <c r="J19" s="247"/>
      <c r="K19" s="247"/>
      <c r="L19" s="247"/>
      <c r="M19" s="248"/>
    </row>
    <row r="20" spans="1:14" ht="18" x14ac:dyDescent="0.3">
      <c r="B20" s="24"/>
      <c r="C20" s="23" t="s">
        <v>10</v>
      </c>
      <c r="D20" s="258"/>
      <c r="E20" s="259"/>
      <c r="F20" s="259"/>
      <c r="G20" s="259"/>
      <c r="H20" s="259"/>
      <c r="I20" s="259"/>
      <c r="J20" s="259"/>
      <c r="K20" s="259"/>
      <c r="L20" s="259"/>
      <c r="M20" s="260"/>
    </row>
    <row r="21" spans="1:14" x14ac:dyDescent="0.3">
      <c r="B21" s="24"/>
      <c r="C21" s="55" t="s">
        <v>0</v>
      </c>
      <c r="D21" s="36"/>
      <c r="E21" s="56"/>
      <c r="F21" s="56"/>
      <c r="G21" s="56"/>
      <c r="H21" s="56"/>
      <c r="I21" s="56"/>
      <c r="J21" s="56"/>
      <c r="K21" s="56"/>
      <c r="L21" s="34"/>
      <c r="M21" s="57"/>
      <c r="N21" s="8"/>
    </row>
    <row r="22" spans="1:14" ht="18" x14ac:dyDescent="0.3">
      <c r="B22" s="49" t="s">
        <v>110</v>
      </c>
      <c r="C22" s="59" t="s">
        <v>39</v>
      </c>
      <c r="D22" s="204"/>
      <c r="E22" s="205"/>
      <c r="F22" s="205"/>
      <c r="G22" s="205"/>
      <c r="H22" s="205"/>
      <c r="I22" s="205"/>
      <c r="J22" s="205"/>
      <c r="K22" s="205"/>
      <c r="L22" s="205"/>
      <c r="M22" s="205"/>
    </row>
    <row r="23" spans="1:14" ht="18" x14ac:dyDescent="0.3">
      <c r="B23" s="24"/>
      <c r="C23" s="58" t="s"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57"/>
    </row>
    <row r="24" spans="1:14" ht="18" x14ac:dyDescent="0.3">
      <c r="B24" s="49" t="s">
        <v>135</v>
      </c>
      <c r="C24" s="59" t="s">
        <v>40</v>
      </c>
      <c r="D24" s="242" t="s">
        <v>77</v>
      </c>
      <c r="E24" s="243"/>
      <c r="F24" s="243"/>
      <c r="G24" s="243"/>
      <c r="H24" s="243"/>
      <c r="I24" s="243"/>
      <c r="J24" s="243"/>
      <c r="K24" s="243"/>
      <c r="L24" s="243"/>
      <c r="M24" s="244"/>
    </row>
    <row r="25" spans="1:14" ht="18" x14ac:dyDescent="0.3">
      <c r="B25" s="24"/>
      <c r="C25" s="60"/>
      <c r="D25" s="34"/>
      <c r="E25" s="34"/>
      <c r="F25" s="34"/>
      <c r="G25" s="34"/>
      <c r="H25" s="34"/>
      <c r="I25" s="34"/>
      <c r="J25" s="34"/>
      <c r="K25" s="34"/>
      <c r="L25" s="34"/>
      <c r="M25" s="57"/>
    </row>
    <row r="26" spans="1:14" ht="18" x14ac:dyDescent="0.3">
      <c r="B26" s="49" t="s">
        <v>139</v>
      </c>
      <c r="C26" s="59" t="s">
        <v>342</v>
      </c>
      <c r="D26" s="236" t="s">
        <v>183</v>
      </c>
      <c r="E26" s="236"/>
      <c r="F26" s="236"/>
      <c r="G26" s="236"/>
      <c r="H26" s="236"/>
      <c r="I26" s="236"/>
      <c r="J26" s="236"/>
      <c r="K26" s="236"/>
      <c r="L26" s="236"/>
      <c r="M26" s="237"/>
    </row>
    <row r="27" spans="1:14" s="61" customFormat="1" ht="18" x14ac:dyDescent="0.3">
      <c r="A27" s="20"/>
      <c r="B27" s="24"/>
      <c r="C27" s="60"/>
      <c r="D27" s="34"/>
      <c r="E27" s="34"/>
      <c r="F27" s="34"/>
      <c r="G27" s="34"/>
      <c r="H27" s="34"/>
      <c r="I27" s="34"/>
      <c r="J27" s="34"/>
      <c r="K27" s="34"/>
      <c r="L27" s="34"/>
      <c r="M27" s="57"/>
    </row>
    <row r="28" spans="1:14" ht="36" x14ac:dyDescent="0.3">
      <c r="B28" s="49" t="s">
        <v>140</v>
      </c>
      <c r="C28" s="59" t="s">
        <v>41</v>
      </c>
      <c r="D28" s="239">
        <v>60000</v>
      </c>
      <c r="E28" s="240"/>
      <c r="F28" s="240"/>
      <c r="G28" s="240"/>
      <c r="H28" s="240"/>
      <c r="I28" s="240"/>
      <c r="J28" s="240"/>
      <c r="K28" s="240"/>
      <c r="L28" s="240"/>
      <c r="M28" s="241"/>
    </row>
    <row r="29" spans="1:14" s="61" customFormat="1" ht="18" x14ac:dyDescent="0.3">
      <c r="A29" s="20"/>
      <c r="B29" s="24"/>
      <c r="C29" s="60"/>
      <c r="D29" s="34"/>
      <c r="E29" s="34"/>
      <c r="F29" s="34"/>
      <c r="G29" s="34"/>
      <c r="H29" s="34"/>
      <c r="I29" s="34"/>
      <c r="J29" s="34"/>
      <c r="K29" s="34"/>
      <c r="L29" s="34"/>
      <c r="M29" s="57"/>
    </row>
    <row r="30" spans="1:14" ht="18" x14ac:dyDescent="0.3">
      <c r="B30" s="49" t="s">
        <v>64</v>
      </c>
      <c r="C30" s="59" t="s">
        <v>42</v>
      </c>
      <c r="D30" s="238">
        <v>60</v>
      </c>
      <c r="E30" s="236"/>
      <c r="F30" s="236"/>
      <c r="G30" s="236"/>
      <c r="H30" s="236"/>
      <c r="I30" s="236"/>
      <c r="J30" s="236"/>
      <c r="K30" s="236"/>
      <c r="L30" s="236"/>
      <c r="M30" s="237"/>
    </row>
    <row r="31" spans="1:14" s="61" customFormat="1" ht="18" x14ac:dyDescent="0.3">
      <c r="A31" s="20"/>
      <c r="B31" s="24"/>
      <c r="C31" s="60"/>
      <c r="D31" s="34"/>
      <c r="E31" s="34"/>
      <c r="F31" s="34"/>
      <c r="G31" s="34"/>
      <c r="H31" s="34"/>
      <c r="I31" s="34"/>
      <c r="J31" s="34"/>
      <c r="K31" s="34"/>
      <c r="L31" s="34"/>
      <c r="M31" s="57"/>
    </row>
    <row r="32" spans="1:14" ht="18" x14ac:dyDescent="0.3">
      <c r="B32" s="49" t="s">
        <v>68</v>
      </c>
      <c r="C32" s="59" t="s">
        <v>73</v>
      </c>
      <c r="D32" s="236" t="s">
        <v>183</v>
      </c>
      <c r="E32" s="236"/>
      <c r="F32" s="236"/>
      <c r="G32" s="236"/>
      <c r="H32" s="236"/>
      <c r="I32" s="236"/>
      <c r="J32" s="236"/>
      <c r="K32" s="236"/>
      <c r="L32" s="236"/>
      <c r="M32" s="237"/>
    </row>
    <row r="33" spans="1:13" s="61" customFormat="1" ht="18" x14ac:dyDescent="0.3">
      <c r="A33" s="20"/>
      <c r="B33" s="24"/>
      <c r="C33" s="60"/>
      <c r="D33" s="34"/>
      <c r="E33" s="34"/>
      <c r="F33" s="34"/>
      <c r="G33" s="34"/>
      <c r="H33" s="34"/>
      <c r="I33" s="34"/>
      <c r="J33" s="34"/>
      <c r="K33" s="34"/>
      <c r="L33" s="34"/>
      <c r="M33" s="57"/>
    </row>
    <row r="34" spans="1:13" ht="18" x14ac:dyDescent="0.3">
      <c r="B34" s="49" t="s">
        <v>69</v>
      </c>
      <c r="C34" s="59" t="s">
        <v>43</v>
      </c>
      <c r="D34" s="236"/>
      <c r="E34" s="236"/>
      <c r="F34" s="236"/>
      <c r="G34" s="236"/>
      <c r="H34" s="236"/>
      <c r="I34" s="236"/>
      <c r="J34" s="236"/>
      <c r="K34" s="236"/>
      <c r="L34" s="236"/>
      <c r="M34" s="237"/>
    </row>
    <row r="35" spans="1:13" s="61" customFormat="1" ht="18" x14ac:dyDescent="0.3">
      <c r="A35" s="20"/>
      <c r="B35" s="24"/>
      <c r="C35" s="60"/>
      <c r="D35" s="34"/>
      <c r="E35" s="34"/>
      <c r="F35" s="34"/>
      <c r="G35" s="34"/>
      <c r="H35" s="34"/>
      <c r="I35" s="34"/>
      <c r="J35" s="34"/>
      <c r="K35" s="34"/>
      <c r="L35" s="34"/>
      <c r="M35" s="57"/>
    </row>
    <row r="36" spans="1:13" ht="18" x14ac:dyDescent="0.3">
      <c r="B36" s="49" t="s">
        <v>141</v>
      </c>
      <c r="C36" s="59" t="s">
        <v>44</v>
      </c>
      <c r="D36" s="236"/>
      <c r="E36" s="236"/>
      <c r="F36" s="236"/>
      <c r="G36" s="236"/>
      <c r="H36" s="236"/>
      <c r="I36" s="236"/>
      <c r="J36" s="236"/>
      <c r="K36" s="236"/>
      <c r="L36" s="236"/>
      <c r="M36" s="237"/>
    </row>
    <row r="37" spans="1:13" s="61" customFormat="1" ht="18" x14ac:dyDescent="0.3">
      <c r="A37" s="20"/>
      <c r="B37" s="24"/>
      <c r="C37" s="60"/>
      <c r="D37" s="34"/>
      <c r="E37" s="34"/>
      <c r="F37" s="34"/>
      <c r="G37" s="34"/>
      <c r="H37" s="34"/>
      <c r="I37" s="34"/>
      <c r="J37" s="34"/>
      <c r="K37" s="34"/>
      <c r="L37" s="34"/>
      <c r="M37" s="57"/>
    </row>
    <row r="38" spans="1:13" ht="18" x14ac:dyDescent="0.3">
      <c r="B38" s="49" t="s">
        <v>142</v>
      </c>
      <c r="C38" s="59" t="s">
        <v>45</v>
      </c>
      <c r="D38" s="236"/>
      <c r="E38" s="236"/>
      <c r="F38" s="236"/>
      <c r="G38" s="236"/>
      <c r="H38" s="236"/>
      <c r="I38" s="236"/>
      <c r="J38" s="236"/>
      <c r="K38" s="236"/>
      <c r="L38" s="236"/>
      <c r="M38" s="237"/>
    </row>
    <row r="39" spans="1:13" s="61" customFormat="1" ht="18" x14ac:dyDescent="0.3">
      <c r="A39" s="20"/>
      <c r="B39" s="24"/>
      <c r="C39" s="60"/>
      <c r="D39" s="19"/>
      <c r="E39" s="20"/>
      <c r="F39" s="20"/>
      <c r="G39" s="20"/>
      <c r="H39" s="20"/>
      <c r="I39" s="20"/>
      <c r="J39" s="20"/>
      <c r="K39" s="20"/>
      <c r="L39" s="21"/>
      <c r="M39" s="22"/>
    </row>
    <row r="40" spans="1:13" ht="18" x14ac:dyDescent="0.3">
      <c r="B40" s="49" t="s">
        <v>143</v>
      </c>
      <c r="C40" s="220" t="s">
        <v>128</v>
      </c>
      <c r="D40" s="220"/>
      <c r="E40" s="220"/>
      <c r="F40" s="220"/>
      <c r="G40" s="220"/>
      <c r="H40" s="220"/>
      <c r="I40" s="220"/>
      <c r="J40" s="220"/>
      <c r="K40" s="220"/>
      <c r="L40" s="220"/>
      <c r="M40" s="221"/>
    </row>
    <row r="41" spans="1:13" ht="18" x14ac:dyDescent="0.3">
      <c r="B41" s="24"/>
      <c r="C41" s="84" t="s">
        <v>129</v>
      </c>
      <c r="D41" s="85" t="s">
        <v>71</v>
      </c>
      <c r="E41" s="253" t="s">
        <v>11</v>
      </c>
      <c r="F41" s="253"/>
      <c r="G41" s="253" t="s">
        <v>12</v>
      </c>
      <c r="H41" s="253"/>
      <c r="I41" s="253"/>
      <c r="J41" s="253"/>
      <c r="K41" s="253" t="s">
        <v>13</v>
      </c>
      <c r="L41" s="253"/>
      <c r="M41" s="253"/>
    </row>
    <row r="42" spans="1:13" x14ac:dyDescent="0.3">
      <c r="B42" s="24"/>
      <c r="C42" s="9" t="s">
        <v>0</v>
      </c>
      <c r="D42" s="75" t="s">
        <v>0</v>
      </c>
      <c r="E42" s="207"/>
      <c r="F42" s="207"/>
      <c r="G42" s="207"/>
      <c r="H42" s="207"/>
      <c r="I42" s="207"/>
      <c r="J42" s="207"/>
      <c r="K42" s="208"/>
      <c r="L42" s="208"/>
      <c r="M42" s="208"/>
    </row>
    <row r="43" spans="1:13" x14ac:dyDescent="0.3">
      <c r="B43" s="24"/>
      <c r="C43" s="9" t="s">
        <v>0</v>
      </c>
      <c r="D43" s="75" t="s">
        <v>0</v>
      </c>
      <c r="E43" s="207"/>
      <c r="F43" s="207"/>
      <c r="G43" s="207"/>
      <c r="H43" s="207"/>
      <c r="I43" s="207"/>
      <c r="J43" s="207"/>
      <c r="K43" s="208"/>
      <c r="L43" s="208"/>
      <c r="M43" s="208"/>
    </row>
    <row r="44" spans="1:13" x14ac:dyDescent="0.3">
      <c r="B44" s="24"/>
      <c r="C44" s="36"/>
      <c r="D44" s="19"/>
      <c r="E44" s="20"/>
      <c r="F44" s="20"/>
      <c r="G44" s="20"/>
      <c r="H44" s="20"/>
      <c r="I44" s="20"/>
      <c r="J44" s="20"/>
      <c r="K44" s="20"/>
      <c r="L44" s="21"/>
      <c r="M44" s="22"/>
    </row>
    <row r="45" spans="1:13" ht="36" x14ac:dyDescent="0.3">
      <c r="B45" s="49" t="s">
        <v>70</v>
      </c>
      <c r="C45" s="65" t="s">
        <v>130</v>
      </c>
      <c r="D45" s="212" t="s">
        <v>183</v>
      </c>
      <c r="E45" s="212"/>
      <c r="F45" s="212"/>
      <c r="G45" s="212"/>
      <c r="H45" s="212"/>
      <c r="I45" s="212"/>
      <c r="J45" s="212"/>
      <c r="K45" s="212"/>
      <c r="L45" s="212"/>
      <c r="M45" s="213"/>
    </row>
    <row r="46" spans="1:13" ht="18" x14ac:dyDescent="0.3">
      <c r="B46" s="199"/>
      <c r="C46" s="202"/>
      <c r="D46" s="114"/>
      <c r="E46" s="119"/>
      <c r="F46" s="119"/>
      <c r="G46" s="119"/>
      <c r="H46" s="119"/>
      <c r="I46" s="119"/>
      <c r="J46" s="119"/>
      <c r="K46" s="119"/>
      <c r="L46" s="119"/>
      <c r="M46" s="119"/>
    </row>
    <row r="47" spans="1:13" ht="18" x14ac:dyDescent="0.3">
      <c r="B47" s="49" t="s">
        <v>144</v>
      </c>
      <c r="C47" s="65" t="s">
        <v>347</v>
      </c>
      <c r="D47" s="215" t="s">
        <v>183</v>
      </c>
      <c r="E47" s="216"/>
      <c r="F47" s="216"/>
      <c r="G47" s="216"/>
      <c r="H47" s="216"/>
      <c r="I47" s="216"/>
      <c r="J47" s="216"/>
      <c r="K47" s="216"/>
      <c r="L47" s="216"/>
      <c r="M47" s="217"/>
    </row>
    <row r="48" spans="1:13" s="61" customFormat="1" ht="18" x14ac:dyDescent="0.3">
      <c r="A48" s="20"/>
      <c r="B48" s="63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5"/>
    </row>
    <row r="49" spans="1:13" ht="18" x14ac:dyDescent="0.3">
      <c r="B49" s="49" t="s">
        <v>145</v>
      </c>
      <c r="C49" s="65" t="s">
        <v>184</v>
      </c>
      <c r="D49" s="211" t="s">
        <v>183</v>
      </c>
      <c r="E49" s="212"/>
      <c r="F49" s="212"/>
      <c r="G49" s="212"/>
      <c r="H49" s="212"/>
      <c r="I49" s="212"/>
      <c r="J49" s="212"/>
      <c r="K49" s="212"/>
      <c r="L49" s="212"/>
      <c r="M49" s="213"/>
    </row>
    <row r="50" spans="1:13" ht="18" x14ac:dyDescent="0.3">
      <c r="B50" s="24"/>
      <c r="C50" s="62" t="s">
        <v>185</v>
      </c>
      <c r="D50" s="209" t="s">
        <v>0</v>
      </c>
      <c r="E50" s="209"/>
      <c r="F50" s="209"/>
      <c r="G50" s="209"/>
      <c r="H50" s="209"/>
      <c r="I50" s="209"/>
      <c r="J50" s="209"/>
      <c r="K50" s="209"/>
      <c r="L50" s="209"/>
      <c r="M50" s="210"/>
    </row>
    <row r="51" spans="1:13" ht="18" x14ac:dyDescent="0.3">
      <c r="B51" s="199"/>
      <c r="C51" s="202"/>
      <c r="D51" s="114"/>
      <c r="E51" s="119"/>
      <c r="F51" s="119"/>
      <c r="G51" s="119"/>
      <c r="H51" s="119"/>
      <c r="I51" s="119"/>
      <c r="J51" s="119"/>
      <c r="K51" s="119"/>
      <c r="L51" s="119"/>
      <c r="M51" s="119"/>
    </row>
    <row r="52" spans="1:13" ht="54" x14ac:dyDescent="0.3">
      <c r="B52" s="49" t="s">
        <v>146</v>
      </c>
      <c r="C52" s="196" t="s">
        <v>348</v>
      </c>
      <c r="D52" s="211" t="s">
        <v>183</v>
      </c>
      <c r="E52" s="212"/>
      <c r="F52" s="212"/>
      <c r="G52" s="212"/>
      <c r="H52" s="212"/>
      <c r="I52" s="212"/>
      <c r="J52" s="212"/>
      <c r="K52" s="212"/>
      <c r="L52" s="212"/>
      <c r="M52" s="213"/>
    </row>
    <row r="53" spans="1:13" ht="18" x14ac:dyDescent="0.3">
      <c r="B53" s="24"/>
      <c r="C53" s="64" t="s">
        <v>14</v>
      </c>
      <c r="D53" s="245" t="s">
        <v>183</v>
      </c>
      <c r="E53" s="245"/>
      <c r="F53" s="245"/>
      <c r="G53" s="245"/>
      <c r="H53" s="245"/>
      <c r="I53" s="245"/>
      <c r="J53" s="245"/>
      <c r="K53" s="245"/>
      <c r="L53" s="245"/>
      <c r="M53" s="246"/>
    </row>
    <row r="54" spans="1:13" ht="18" x14ac:dyDescent="0.3">
      <c r="B54" s="24"/>
      <c r="C54" s="62" t="s">
        <v>181</v>
      </c>
      <c r="D54" s="209" t="s">
        <v>0</v>
      </c>
      <c r="E54" s="209"/>
      <c r="F54" s="209"/>
      <c r="G54" s="209"/>
      <c r="H54" s="209"/>
      <c r="I54" s="209"/>
      <c r="J54" s="209"/>
      <c r="K54" s="209"/>
      <c r="L54" s="209"/>
      <c r="M54" s="210"/>
    </row>
    <row r="55" spans="1:13" x14ac:dyDescent="0.3">
      <c r="B55" s="24"/>
      <c r="C55" s="36"/>
      <c r="D55" s="19"/>
      <c r="E55" s="20"/>
      <c r="F55" s="20"/>
      <c r="G55" s="20"/>
      <c r="H55" s="20"/>
      <c r="I55" s="20"/>
      <c r="J55" s="20"/>
      <c r="K55" s="20"/>
      <c r="L55" s="21"/>
      <c r="M55" s="22"/>
    </row>
    <row r="56" spans="1:13" ht="36" x14ac:dyDescent="0.3">
      <c r="B56" s="49" t="s">
        <v>147</v>
      </c>
      <c r="C56" s="65" t="s">
        <v>72</v>
      </c>
      <c r="D56" s="215" t="s">
        <v>183</v>
      </c>
      <c r="E56" s="216"/>
      <c r="F56" s="216"/>
      <c r="G56" s="216"/>
      <c r="H56" s="216"/>
      <c r="I56" s="216"/>
      <c r="J56" s="216"/>
      <c r="K56" s="216"/>
      <c r="L56" s="216"/>
      <c r="M56" s="217"/>
    </row>
    <row r="57" spans="1:13" s="61" customFormat="1" ht="17.25" customHeight="1" x14ac:dyDescent="0.3">
      <c r="A57" s="20"/>
      <c r="B57" s="24"/>
      <c r="C57" s="36"/>
      <c r="D57" s="19"/>
      <c r="E57" s="20"/>
      <c r="F57" s="20"/>
      <c r="G57" s="20"/>
      <c r="H57" s="20"/>
      <c r="I57" s="20"/>
      <c r="J57" s="20"/>
      <c r="K57" s="20"/>
      <c r="L57" s="21"/>
      <c r="M57" s="22"/>
    </row>
    <row r="58" spans="1:13" ht="18" x14ac:dyDescent="0.3">
      <c r="B58" s="49" t="s">
        <v>148</v>
      </c>
      <c r="C58" s="65" t="s">
        <v>349</v>
      </c>
      <c r="D58" s="211" t="s">
        <v>183</v>
      </c>
      <c r="E58" s="212"/>
      <c r="F58" s="212"/>
      <c r="G58" s="212"/>
      <c r="H58" s="212"/>
      <c r="I58" s="212"/>
      <c r="J58" s="212"/>
      <c r="K58" s="212"/>
      <c r="L58" s="212"/>
      <c r="M58" s="213"/>
    </row>
    <row r="59" spans="1:13" ht="18" x14ac:dyDescent="0.3">
      <c r="B59" s="24"/>
      <c r="C59" s="62" t="str">
        <f>IF(D58="Постановлением правительства РФ от 17.07.2015 №719","Наименование продукции и код ОКПД2","Код и наименование кода ТН ВЭД")</f>
        <v>Код и наименование кода ТН ВЭД</v>
      </c>
      <c r="D59" s="209" t="s">
        <v>0</v>
      </c>
      <c r="E59" s="209"/>
      <c r="F59" s="209"/>
      <c r="G59" s="209"/>
      <c r="H59" s="209"/>
      <c r="I59" s="209"/>
      <c r="J59" s="209"/>
      <c r="K59" s="209"/>
      <c r="L59" s="209"/>
      <c r="M59" s="210"/>
    </row>
    <row r="60" spans="1:13" ht="18" x14ac:dyDescent="0.3">
      <c r="B60" s="34"/>
      <c r="C60" s="118"/>
      <c r="D60" s="114"/>
      <c r="E60" s="119"/>
      <c r="F60" s="119"/>
      <c r="G60" s="119"/>
      <c r="H60" s="119"/>
      <c r="I60" s="119"/>
      <c r="J60" s="119"/>
      <c r="K60" s="119"/>
      <c r="L60" s="119"/>
      <c r="M60" s="119"/>
    </row>
    <row r="61" spans="1:13" ht="18" x14ac:dyDescent="0.3">
      <c r="B61" s="49" t="s">
        <v>149</v>
      </c>
      <c r="C61" s="220" t="s">
        <v>46</v>
      </c>
      <c r="D61" s="220"/>
      <c r="E61" s="220"/>
      <c r="F61" s="220"/>
      <c r="G61" s="220"/>
      <c r="H61" s="220"/>
      <c r="I61" s="220"/>
      <c r="J61" s="220"/>
      <c r="K61" s="220"/>
      <c r="L61" s="220"/>
      <c r="M61" s="221"/>
    </row>
    <row r="62" spans="1:13" ht="18" x14ac:dyDescent="0.3">
      <c r="B62" s="24"/>
      <c r="C62" s="64" t="s">
        <v>36</v>
      </c>
      <c r="D62" s="254" t="s">
        <v>0</v>
      </c>
      <c r="E62" s="254"/>
      <c r="F62" s="254"/>
      <c r="G62" s="254"/>
      <c r="H62" s="254"/>
      <c r="I62" s="254"/>
      <c r="J62" s="254"/>
      <c r="K62" s="254"/>
      <c r="L62" s="254"/>
      <c r="M62" s="255"/>
    </row>
    <row r="63" spans="1:13" ht="18" x14ac:dyDescent="0.3">
      <c r="B63" s="24"/>
      <c r="C63" s="64" t="s">
        <v>186</v>
      </c>
      <c r="D63" s="283"/>
      <c r="E63" s="284"/>
      <c r="F63" s="284"/>
      <c r="G63" s="284"/>
      <c r="H63" s="284"/>
      <c r="I63" s="284"/>
      <c r="J63" s="284"/>
      <c r="K63" s="284"/>
      <c r="L63" s="284"/>
      <c r="M63" s="285"/>
    </row>
    <row r="64" spans="1:13" ht="18" x14ac:dyDescent="0.3">
      <c r="B64" s="24"/>
      <c r="C64" s="62" t="s">
        <v>37</v>
      </c>
      <c r="D64" s="256" t="s">
        <v>0</v>
      </c>
      <c r="E64" s="256"/>
      <c r="F64" s="256"/>
      <c r="G64" s="256"/>
      <c r="H64" s="256"/>
      <c r="I64" s="256"/>
      <c r="J64" s="256"/>
      <c r="K64" s="256"/>
      <c r="L64" s="256"/>
      <c r="M64" s="257"/>
    </row>
    <row r="65" spans="1:16" x14ac:dyDescent="0.3">
      <c r="B65" s="24"/>
      <c r="C65" s="66"/>
      <c r="D65" s="19"/>
      <c r="E65" s="20"/>
      <c r="F65" s="20"/>
      <c r="G65" s="20"/>
      <c r="H65" s="20"/>
      <c r="I65" s="20"/>
      <c r="J65" s="20"/>
      <c r="K65" s="20"/>
      <c r="L65" s="21"/>
      <c r="M65" s="22"/>
    </row>
    <row r="66" spans="1:16" ht="18" x14ac:dyDescent="0.3">
      <c r="B66" s="24"/>
      <c r="C66" s="92" t="s">
        <v>15</v>
      </c>
      <c r="D66" s="92">
        <f ca="1">YEAR(K144)</f>
        <v>2026</v>
      </c>
      <c r="E66" s="92">
        <f ca="1">D66+1</f>
        <v>2027</v>
      </c>
      <c r="F66" s="121">
        <f ca="1">IF(AND($D$30&lt;=84,$D$30&gt;12),E66+1,"")</f>
        <v>2028</v>
      </c>
      <c r="G66" s="121">
        <f ca="1">IF(AND($D$30&lt;=84,$D$30&gt;24),F66+1,"")</f>
        <v>2029</v>
      </c>
      <c r="H66" s="121">
        <f ca="1">IF(AND($D$30&lt;=84,$D$30&gt;36),G66+1,"")</f>
        <v>2030</v>
      </c>
      <c r="I66" s="121">
        <f ca="1">IF(AND($D$30&lt;=84,$D$30&gt;48),H66+1,"")</f>
        <v>2031</v>
      </c>
      <c r="J66" s="121" t="str">
        <f>IF(AND($D$30&lt;=84,$D$30&gt;60),I66+1,"")</f>
        <v/>
      </c>
      <c r="K66" s="121" t="str">
        <f>IF(AND($D$30&lt;=84,$D$30&gt;72),J66+1,"")</f>
        <v/>
      </c>
      <c r="L66" s="223" t="s">
        <v>137</v>
      </c>
      <c r="M66" s="262"/>
    </row>
    <row r="67" spans="1:16" ht="18" x14ac:dyDescent="0.3">
      <c r="B67" s="24"/>
      <c r="C67" s="67" t="s">
        <v>114</v>
      </c>
      <c r="D67" s="73"/>
      <c r="E67" s="73"/>
      <c r="F67" s="73" t="s">
        <v>0</v>
      </c>
      <c r="G67" s="73" t="s">
        <v>0</v>
      </c>
      <c r="H67" s="73" t="s">
        <v>0</v>
      </c>
      <c r="I67" s="73" t="s">
        <v>0</v>
      </c>
      <c r="J67" s="73" t="s">
        <v>0</v>
      </c>
      <c r="K67" s="73" t="s">
        <v>0</v>
      </c>
      <c r="L67" s="218">
        <f t="shared" ref="L67:L74" si="0">SUM(D67:K67)</f>
        <v>0</v>
      </c>
      <c r="M67" s="219"/>
    </row>
    <row r="68" spans="1:16" ht="36" x14ac:dyDescent="0.3">
      <c r="B68" s="24"/>
      <c r="C68" s="67" t="s">
        <v>115</v>
      </c>
      <c r="D68" s="73"/>
      <c r="E68" s="73"/>
      <c r="F68" s="73"/>
      <c r="G68" s="73"/>
      <c r="H68" s="73"/>
      <c r="I68" s="73"/>
      <c r="J68" s="73"/>
      <c r="K68" s="73"/>
      <c r="L68" s="218">
        <f t="shared" si="0"/>
        <v>0</v>
      </c>
      <c r="M68" s="219"/>
      <c r="N68" s="13"/>
      <c r="O68" s="13"/>
      <c r="P68" s="13"/>
    </row>
    <row r="69" spans="1:16" ht="36" x14ac:dyDescent="0.3">
      <c r="B69" s="24"/>
      <c r="C69" s="67" t="s">
        <v>116</v>
      </c>
      <c r="D69" s="73" t="s">
        <v>0</v>
      </c>
      <c r="E69" s="73" t="s">
        <v>0</v>
      </c>
      <c r="F69" s="73" t="s">
        <v>0</v>
      </c>
      <c r="G69" s="73" t="s">
        <v>0</v>
      </c>
      <c r="H69" s="73" t="s">
        <v>0</v>
      </c>
      <c r="I69" s="73" t="s">
        <v>0</v>
      </c>
      <c r="J69" s="73" t="s">
        <v>0</v>
      </c>
      <c r="K69" s="73" t="s">
        <v>0</v>
      </c>
      <c r="L69" s="218">
        <f t="shared" si="0"/>
        <v>0</v>
      </c>
      <c r="M69" s="219"/>
      <c r="N69" s="13"/>
      <c r="O69" s="13"/>
      <c r="P69" s="13"/>
    </row>
    <row r="70" spans="1:16" ht="18" x14ac:dyDescent="0.3">
      <c r="B70" s="24"/>
      <c r="C70" s="67" t="s">
        <v>99</v>
      </c>
      <c r="D70" s="73"/>
      <c r="E70" s="73"/>
      <c r="F70" s="73"/>
      <c r="G70" s="73"/>
      <c r="H70" s="73"/>
      <c r="I70" s="73"/>
      <c r="J70" s="73"/>
      <c r="K70" s="73"/>
      <c r="L70" s="218">
        <f t="shared" si="0"/>
        <v>0</v>
      </c>
      <c r="M70" s="219"/>
      <c r="N70" s="13"/>
      <c r="O70" s="13"/>
      <c r="P70" s="13"/>
    </row>
    <row r="71" spans="1:16" ht="36" x14ac:dyDescent="0.3">
      <c r="B71" s="24"/>
      <c r="C71" s="67" t="s">
        <v>47</v>
      </c>
      <c r="D71" s="73"/>
      <c r="E71" s="73"/>
      <c r="F71" s="73"/>
      <c r="G71" s="73"/>
      <c r="H71" s="73"/>
      <c r="I71" s="73"/>
      <c r="J71" s="73"/>
      <c r="K71" s="73"/>
      <c r="L71" s="218">
        <f t="shared" si="0"/>
        <v>0</v>
      </c>
      <c r="M71" s="219"/>
      <c r="N71" s="13"/>
      <c r="O71" s="13"/>
      <c r="P71" s="13"/>
    </row>
    <row r="72" spans="1:16" ht="18" x14ac:dyDescent="0.3">
      <c r="B72" s="24"/>
      <c r="C72" s="67" t="s">
        <v>117</v>
      </c>
      <c r="D72" s="73"/>
      <c r="E72" s="73"/>
      <c r="F72" s="73"/>
      <c r="G72" s="73"/>
      <c r="H72" s="73"/>
      <c r="I72" s="73"/>
      <c r="J72" s="73"/>
      <c r="K72" s="73"/>
      <c r="L72" s="218">
        <f t="shared" si="0"/>
        <v>0</v>
      </c>
      <c r="M72" s="219"/>
      <c r="N72" s="13"/>
      <c r="O72" s="13"/>
      <c r="P72" s="13"/>
    </row>
    <row r="73" spans="1:16" ht="36" x14ac:dyDescent="0.3">
      <c r="B73" s="24"/>
      <c r="C73" s="67" t="s">
        <v>118</v>
      </c>
      <c r="D73" s="73"/>
      <c r="E73" s="73"/>
      <c r="F73" s="73"/>
      <c r="G73" s="73"/>
      <c r="H73" s="73"/>
      <c r="I73" s="73"/>
      <c r="J73" s="73"/>
      <c r="K73" s="73"/>
      <c r="L73" s="218">
        <f t="shared" si="0"/>
        <v>0</v>
      </c>
      <c r="M73" s="219"/>
      <c r="N73" s="13"/>
      <c r="O73" s="13"/>
      <c r="P73" s="13"/>
    </row>
    <row r="74" spans="1:16" ht="18" x14ac:dyDescent="0.3">
      <c r="B74" s="24"/>
      <c r="C74" s="67" t="s">
        <v>120</v>
      </c>
      <c r="D74" s="73"/>
      <c r="E74" s="73"/>
      <c r="F74" s="73"/>
      <c r="G74" s="73"/>
      <c r="H74" s="73"/>
      <c r="I74" s="73"/>
      <c r="J74" s="73"/>
      <c r="K74" s="73"/>
      <c r="L74" s="218">
        <f t="shared" si="0"/>
        <v>0</v>
      </c>
      <c r="M74" s="219"/>
      <c r="N74" s="13"/>
      <c r="O74" s="13"/>
      <c r="P74" s="13"/>
    </row>
    <row r="75" spans="1:16" ht="36" x14ac:dyDescent="0.3">
      <c r="B75" s="24"/>
      <c r="C75" s="67" t="s">
        <v>119</v>
      </c>
      <c r="D75" s="73" t="s">
        <v>0</v>
      </c>
      <c r="E75" s="73" t="s">
        <v>0</v>
      </c>
      <c r="F75" s="73" t="s">
        <v>0</v>
      </c>
      <c r="G75" s="73" t="s">
        <v>0</v>
      </c>
      <c r="H75" s="73" t="s">
        <v>0</v>
      </c>
      <c r="I75" s="73" t="s">
        <v>0</v>
      </c>
      <c r="J75" s="73" t="s">
        <v>0</v>
      </c>
      <c r="K75" s="73" t="s">
        <v>0</v>
      </c>
      <c r="L75" s="218">
        <f t="shared" ref="L75" si="1">SUM(D75:K75)</f>
        <v>0</v>
      </c>
      <c r="M75" s="219"/>
      <c r="N75" s="13"/>
      <c r="O75" s="13"/>
      <c r="P75" s="13"/>
    </row>
    <row r="76" spans="1:16" x14ac:dyDescent="0.3">
      <c r="B76" s="24"/>
      <c r="C76" s="36"/>
      <c r="D76" s="19"/>
      <c r="E76" s="20"/>
      <c r="F76" s="20"/>
      <c r="G76" s="20"/>
      <c r="H76" s="20"/>
      <c r="I76" s="20"/>
      <c r="J76" s="20"/>
      <c r="K76" s="20"/>
      <c r="L76" s="21"/>
      <c r="M76" s="22"/>
    </row>
    <row r="77" spans="1:16" ht="18" x14ac:dyDescent="0.3">
      <c r="B77" s="49" t="s">
        <v>150</v>
      </c>
      <c r="C77" s="220" t="s">
        <v>48</v>
      </c>
      <c r="D77" s="220"/>
      <c r="E77" s="220"/>
      <c r="F77" s="220"/>
      <c r="G77" s="220"/>
      <c r="H77" s="220"/>
      <c r="I77" s="220"/>
      <c r="J77" s="220"/>
      <c r="K77" s="220"/>
      <c r="L77" s="220"/>
      <c r="M77" s="221"/>
    </row>
    <row r="78" spans="1:16" s="61" customFormat="1" ht="18" x14ac:dyDescent="0.3">
      <c r="A78" s="20"/>
      <c r="B78" s="94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</row>
    <row r="79" spans="1:16" ht="16.5" x14ac:dyDescent="0.3">
      <c r="B79" s="227" t="s">
        <v>16</v>
      </c>
      <c r="C79" s="230" t="s">
        <v>17</v>
      </c>
      <c r="D79" s="230" t="s">
        <v>18</v>
      </c>
      <c r="E79" s="230"/>
      <c r="F79" s="228" t="s">
        <v>19</v>
      </c>
      <c r="G79" s="229"/>
      <c r="H79" s="228" t="s">
        <v>20</v>
      </c>
      <c r="I79" s="229"/>
      <c r="J79" s="228" t="s">
        <v>21</v>
      </c>
      <c r="K79" s="229"/>
      <c r="L79" s="228" t="s">
        <v>22</v>
      </c>
      <c r="M79" s="233"/>
    </row>
    <row r="80" spans="1:16" ht="31.5" x14ac:dyDescent="0.3">
      <c r="B80" s="227"/>
      <c r="C80" s="230"/>
      <c r="D80" s="86" t="s">
        <v>23</v>
      </c>
      <c r="E80" s="86" t="s">
        <v>24</v>
      </c>
      <c r="F80" s="86" t="s">
        <v>23</v>
      </c>
      <c r="G80" s="86" t="s">
        <v>24</v>
      </c>
      <c r="H80" s="86" t="s">
        <v>23</v>
      </c>
      <c r="I80" s="86" t="s">
        <v>24</v>
      </c>
      <c r="J80" s="86" t="s">
        <v>23</v>
      </c>
      <c r="K80" s="86" t="s">
        <v>24</v>
      </c>
      <c r="L80" s="86" t="s">
        <v>23</v>
      </c>
      <c r="M80" s="87" t="s">
        <v>24</v>
      </c>
    </row>
    <row r="81" spans="2:14" ht="18" x14ac:dyDescent="0.3">
      <c r="B81" s="81" t="s">
        <v>134</v>
      </c>
      <c r="C81" s="82" t="s">
        <v>25</v>
      </c>
      <c r="D81" s="197">
        <f>SUM(D82:D86)</f>
        <v>0</v>
      </c>
      <c r="E81" s="197">
        <f>SUM(E82:E86)</f>
        <v>0</v>
      </c>
      <c r="F81" s="197">
        <f t="shared" ref="F81:K81" si="2">SUM(F82:F86)</f>
        <v>0</v>
      </c>
      <c r="G81" s="197">
        <f t="shared" si="2"/>
        <v>0</v>
      </c>
      <c r="H81" s="197">
        <f t="shared" si="2"/>
        <v>0</v>
      </c>
      <c r="I81" s="197">
        <f t="shared" si="2"/>
        <v>0</v>
      </c>
      <c r="J81" s="197">
        <f t="shared" si="2"/>
        <v>0</v>
      </c>
      <c r="K81" s="197">
        <f t="shared" si="2"/>
        <v>0</v>
      </c>
      <c r="L81" s="197">
        <f t="shared" ref="L81" si="3">D81+F81+H81+J81</f>
        <v>0</v>
      </c>
      <c r="M81" s="105">
        <f t="shared" ref="M81:M87" si="4">E81+G81+I81+K81</f>
        <v>0</v>
      </c>
    </row>
    <row r="82" spans="2:14" ht="36" x14ac:dyDescent="0.3">
      <c r="B82" s="76" t="s">
        <v>105</v>
      </c>
      <c r="C82" s="74" t="s">
        <v>355</v>
      </c>
      <c r="D82" s="197">
        <v>0</v>
      </c>
      <c r="E82" s="197">
        <v>0</v>
      </c>
      <c r="F82" s="197">
        <v>0</v>
      </c>
      <c r="G82" s="197">
        <v>0</v>
      </c>
      <c r="H82" s="197" t="s">
        <v>138</v>
      </c>
      <c r="I82" s="197" t="s">
        <v>138</v>
      </c>
      <c r="J82" s="197" t="s">
        <v>138</v>
      </c>
      <c r="K82" s="197" t="s">
        <v>138</v>
      </c>
      <c r="L82" s="197">
        <f t="shared" ref="L82:M85" si="5">D82+F82</f>
        <v>0</v>
      </c>
      <c r="M82" s="105">
        <f t="shared" si="5"/>
        <v>0</v>
      </c>
    </row>
    <row r="83" spans="2:14" ht="36" x14ac:dyDescent="0.3">
      <c r="B83" s="76" t="s">
        <v>106</v>
      </c>
      <c r="C83" s="74" t="s">
        <v>62</v>
      </c>
      <c r="D83" s="197">
        <v>0</v>
      </c>
      <c r="E83" s="197">
        <v>0</v>
      </c>
      <c r="F83" s="197">
        <v>0</v>
      </c>
      <c r="G83" s="197">
        <v>0</v>
      </c>
      <c r="H83" s="197" t="s">
        <v>138</v>
      </c>
      <c r="I83" s="197" t="s">
        <v>138</v>
      </c>
      <c r="J83" s="197" t="s">
        <v>138</v>
      </c>
      <c r="K83" s="197" t="s">
        <v>138</v>
      </c>
      <c r="L83" s="197">
        <f t="shared" si="5"/>
        <v>0</v>
      </c>
      <c r="M83" s="105">
        <f t="shared" si="5"/>
        <v>0</v>
      </c>
    </row>
    <row r="84" spans="2:14" ht="54" x14ac:dyDescent="0.3">
      <c r="B84" s="76" t="s">
        <v>107</v>
      </c>
      <c r="C84" s="74" t="s">
        <v>179</v>
      </c>
      <c r="D84" s="197">
        <v>0</v>
      </c>
      <c r="E84" s="197">
        <v>0</v>
      </c>
      <c r="F84" s="197">
        <v>0</v>
      </c>
      <c r="G84" s="197">
        <v>0</v>
      </c>
      <c r="H84" s="197" t="s">
        <v>138</v>
      </c>
      <c r="I84" s="197" t="s">
        <v>138</v>
      </c>
      <c r="J84" s="197" t="s">
        <v>138</v>
      </c>
      <c r="K84" s="197" t="s">
        <v>138</v>
      </c>
      <c r="L84" s="197">
        <f t="shared" si="5"/>
        <v>0</v>
      </c>
      <c r="M84" s="105">
        <f t="shared" si="5"/>
        <v>0</v>
      </c>
    </row>
    <row r="85" spans="2:14" ht="72" x14ac:dyDescent="0.3">
      <c r="B85" s="76" t="s">
        <v>108</v>
      </c>
      <c r="C85" s="74" t="s">
        <v>180</v>
      </c>
      <c r="D85" s="197">
        <v>0</v>
      </c>
      <c r="E85" s="197">
        <v>0</v>
      </c>
      <c r="F85" s="197">
        <v>0</v>
      </c>
      <c r="G85" s="197">
        <v>0</v>
      </c>
      <c r="H85" s="197" t="s">
        <v>138</v>
      </c>
      <c r="I85" s="197" t="s">
        <v>138</v>
      </c>
      <c r="J85" s="197" t="s">
        <v>138</v>
      </c>
      <c r="K85" s="197" t="s">
        <v>138</v>
      </c>
      <c r="L85" s="197">
        <f t="shared" si="5"/>
        <v>0</v>
      </c>
      <c r="M85" s="105">
        <f>E85+G85</f>
        <v>0</v>
      </c>
    </row>
    <row r="86" spans="2:14" ht="72" x14ac:dyDescent="0.3">
      <c r="B86" s="77" t="s">
        <v>109</v>
      </c>
      <c r="C86" s="198" t="s">
        <v>357</v>
      </c>
      <c r="D86" s="197" t="s">
        <v>138</v>
      </c>
      <c r="E86" s="197" t="s">
        <v>138</v>
      </c>
      <c r="F86" s="197" t="s">
        <v>138</v>
      </c>
      <c r="G86" s="197" t="s">
        <v>138</v>
      </c>
      <c r="H86" s="197" t="s">
        <v>138</v>
      </c>
      <c r="I86" s="197">
        <v>0</v>
      </c>
      <c r="J86" s="197" t="s">
        <v>138</v>
      </c>
      <c r="K86" s="197" t="s">
        <v>138</v>
      </c>
      <c r="L86" s="197" t="s">
        <v>138</v>
      </c>
      <c r="M86" s="105">
        <f>I86</f>
        <v>0</v>
      </c>
      <c r="N86" s="14"/>
    </row>
    <row r="87" spans="2:14" ht="90" customHeight="1" x14ac:dyDescent="0.3">
      <c r="B87" s="81" t="s">
        <v>110</v>
      </c>
      <c r="C87" s="82" t="s">
        <v>356</v>
      </c>
      <c r="D87" s="104">
        <v>0</v>
      </c>
      <c r="E87" s="104">
        <v>0</v>
      </c>
      <c r="F87" s="104">
        <v>0</v>
      </c>
      <c r="G87" s="104">
        <v>0</v>
      </c>
      <c r="H87" s="104">
        <v>0</v>
      </c>
      <c r="I87" s="104">
        <v>0</v>
      </c>
      <c r="J87" s="104">
        <v>0</v>
      </c>
      <c r="K87" s="104">
        <v>0</v>
      </c>
      <c r="L87" s="104">
        <f>D87+F87+H87+J87</f>
        <v>0</v>
      </c>
      <c r="M87" s="106">
        <f t="shared" si="4"/>
        <v>0</v>
      </c>
    </row>
    <row r="88" spans="2:14" ht="90" x14ac:dyDescent="0.3">
      <c r="B88" s="81" t="s">
        <v>135</v>
      </c>
      <c r="C88" s="82" t="s">
        <v>63</v>
      </c>
      <c r="D88" s="104">
        <v>0</v>
      </c>
      <c r="E88" s="104">
        <v>0</v>
      </c>
      <c r="F88" s="104">
        <v>0</v>
      </c>
      <c r="G88" s="104">
        <v>0</v>
      </c>
      <c r="H88" s="104" t="s">
        <v>138</v>
      </c>
      <c r="I88" s="104" t="s">
        <v>138</v>
      </c>
      <c r="J88" s="104" t="s">
        <v>138</v>
      </c>
      <c r="K88" s="104" t="s">
        <v>138</v>
      </c>
      <c r="L88" s="104">
        <f>D88+F88</f>
        <v>0</v>
      </c>
      <c r="M88" s="106">
        <f>E88+G88</f>
        <v>0</v>
      </c>
    </row>
    <row r="89" spans="2:14" ht="36.75" thickBot="1" x14ac:dyDescent="0.35">
      <c r="B89" s="81" t="s">
        <v>139</v>
      </c>
      <c r="C89" s="82" t="str">
        <f>IF(D26="Повышение уровня автоматизации и цифровизации промышленного предприятия","Приобретение прав на использование программного обеспечения, указанного в перечне цифровых и технологических решений, а также  сервисное сопровождение и обучение персонала","Приобретение прав на результаты интеллектуальной деятельности (лицензий, патентов) у российских или иностранных правообладателей")</f>
        <v>Приобретение прав на результаты интеллектуальной деятельности (лицензий, патентов) у российских или иностранных правообладателей</v>
      </c>
      <c r="D89" s="104" t="s">
        <v>138</v>
      </c>
      <c r="E89" s="104" t="s">
        <v>138</v>
      </c>
      <c r="F89" s="104">
        <f>F90+F91</f>
        <v>0</v>
      </c>
      <c r="G89" s="104">
        <f>G90+G91</f>
        <v>0</v>
      </c>
      <c r="H89" s="104" t="s">
        <v>138</v>
      </c>
      <c r="I89" s="104" t="s">
        <v>138</v>
      </c>
      <c r="J89" s="104" t="s">
        <v>138</v>
      </c>
      <c r="K89" s="104" t="s">
        <v>138</v>
      </c>
      <c r="L89" s="104">
        <f t="shared" ref="L89:M91" si="6">F89</f>
        <v>0</v>
      </c>
      <c r="M89" s="106">
        <f t="shared" si="6"/>
        <v>0</v>
      </c>
    </row>
    <row r="90" spans="2:14" ht="36.75" thickBot="1" x14ac:dyDescent="0.35">
      <c r="B90" s="76" t="s">
        <v>121</v>
      </c>
      <c r="C90" s="78" t="s">
        <v>123</v>
      </c>
      <c r="D90" s="197" t="s">
        <v>138</v>
      </c>
      <c r="E90" s="197" t="s">
        <v>138</v>
      </c>
      <c r="F90" s="197">
        <v>0</v>
      </c>
      <c r="G90" s="197">
        <v>0</v>
      </c>
      <c r="H90" s="197" t="s">
        <v>138</v>
      </c>
      <c r="I90" s="197" t="s">
        <v>138</v>
      </c>
      <c r="J90" s="197" t="s">
        <v>138</v>
      </c>
      <c r="K90" s="197" t="s">
        <v>138</v>
      </c>
      <c r="L90" s="197">
        <f t="shared" si="6"/>
        <v>0</v>
      </c>
      <c r="M90" s="105">
        <f t="shared" si="6"/>
        <v>0</v>
      </c>
    </row>
    <row r="91" spans="2:14" ht="36.75" thickBot="1" x14ac:dyDescent="0.35">
      <c r="B91" s="76" t="s">
        <v>122</v>
      </c>
      <c r="C91" s="79" t="s">
        <v>124</v>
      </c>
      <c r="D91" s="197" t="s">
        <v>138</v>
      </c>
      <c r="E91" s="197" t="s">
        <v>138</v>
      </c>
      <c r="F91" s="197">
        <v>0</v>
      </c>
      <c r="G91" s="197">
        <v>0</v>
      </c>
      <c r="H91" s="197" t="s">
        <v>138</v>
      </c>
      <c r="I91" s="197" t="s">
        <v>138</v>
      </c>
      <c r="J91" s="197" t="s">
        <v>138</v>
      </c>
      <c r="K91" s="197" t="s">
        <v>138</v>
      </c>
      <c r="L91" s="197">
        <f t="shared" si="6"/>
        <v>0</v>
      </c>
      <c r="M91" s="105">
        <f t="shared" si="6"/>
        <v>0</v>
      </c>
    </row>
    <row r="92" spans="2:14" ht="18" x14ac:dyDescent="0.3">
      <c r="B92" s="81" t="s">
        <v>140</v>
      </c>
      <c r="C92" s="82" t="s">
        <v>65</v>
      </c>
      <c r="D92" s="104">
        <f>SUM(D93:D95)</f>
        <v>0</v>
      </c>
      <c r="E92" s="104">
        <f t="shared" ref="E92:K92" si="7">SUM(E93:E95)</f>
        <v>0</v>
      </c>
      <c r="F92" s="104">
        <f t="shared" si="7"/>
        <v>0</v>
      </c>
      <c r="G92" s="104">
        <f t="shared" si="7"/>
        <v>0</v>
      </c>
      <c r="H92" s="104">
        <f t="shared" si="7"/>
        <v>0</v>
      </c>
      <c r="I92" s="104">
        <f>SUM(I93:I95)</f>
        <v>0</v>
      </c>
      <c r="J92" s="104">
        <f t="shared" si="7"/>
        <v>0</v>
      </c>
      <c r="K92" s="104">
        <f t="shared" si="7"/>
        <v>0</v>
      </c>
      <c r="L92" s="104">
        <f>D92+F92+H92+J92</f>
        <v>0</v>
      </c>
      <c r="M92" s="106">
        <f>E92+G92+I92+K92</f>
        <v>0</v>
      </c>
    </row>
    <row r="93" spans="2:14" ht="96.75" customHeight="1" x14ac:dyDescent="0.3">
      <c r="B93" s="76" t="s">
        <v>111</v>
      </c>
      <c r="C93" s="74" t="str">
        <f>IF(D26="Повышение уровня автоматизации и цифровизации промышленного предприятия",CONCATENATE("Обеспечение необходимой адаптации технологического оборудования, компьютерного, серверного, сетевого оборудования и инженерных коммуникаций,"," программно-аппаратных комплексов, адаптации и (или) переработки (модификации) программного обеспечения, включая разработку технической документации"),"Обеспечение необходимой адаптации технологического оборудования и инженерных коммуникаций, включая разработку технической документации, для внедрения результатов разработок в серийное производство")</f>
        <v>Обеспечение необходимой адаптации технологического оборудования и инженерных коммуникаций, включая разработку технической документации, для внедрения результатов разработок в серийное производство</v>
      </c>
      <c r="D93" s="197">
        <v>0</v>
      </c>
      <c r="E93" s="197">
        <v>0</v>
      </c>
      <c r="F93" s="197">
        <v>0</v>
      </c>
      <c r="G93" s="197">
        <v>0</v>
      </c>
      <c r="H93" s="197">
        <v>0</v>
      </c>
      <c r="I93" s="197">
        <v>0</v>
      </c>
      <c r="J93" s="197" t="s">
        <v>138</v>
      </c>
      <c r="K93" s="197" t="s">
        <v>138</v>
      </c>
      <c r="L93" s="197">
        <f t="shared" ref="L93:M93" si="8">D93+F93+H93</f>
        <v>0</v>
      </c>
      <c r="M93" s="105">
        <f t="shared" si="8"/>
        <v>0</v>
      </c>
    </row>
    <row r="94" spans="2:14" ht="54" x14ac:dyDescent="0.3">
      <c r="B94" s="76" t="s">
        <v>112</v>
      </c>
      <c r="C94" s="74" t="s">
        <v>358</v>
      </c>
      <c r="D94" s="197" t="s">
        <v>138</v>
      </c>
      <c r="E94" s="197">
        <v>0</v>
      </c>
      <c r="F94" s="197" t="s">
        <v>138</v>
      </c>
      <c r="G94" s="197">
        <v>0</v>
      </c>
      <c r="H94" s="197" t="s">
        <v>138</v>
      </c>
      <c r="I94" s="197" t="s">
        <v>138</v>
      </c>
      <c r="J94" s="197" t="s">
        <v>138</v>
      </c>
      <c r="K94" s="197" t="s">
        <v>138</v>
      </c>
      <c r="L94" s="197" t="s">
        <v>138</v>
      </c>
      <c r="M94" s="105">
        <f>E94+G94</f>
        <v>0</v>
      </c>
    </row>
    <row r="95" spans="2:14" ht="90" x14ac:dyDescent="0.3">
      <c r="B95" s="76" t="s">
        <v>113</v>
      </c>
      <c r="C95" s="198" t="s">
        <v>362</v>
      </c>
      <c r="D95" s="197" t="s">
        <v>138</v>
      </c>
      <c r="E95" s="197">
        <v>0</v>
      </c>
      <c r="F95" s="197" t="s">
        <v>138</v>
      </c>
      <c r="G95" s="197">
        <v>0</v>
      </c>
      <c r="H95" s="197" t="s">
        <v>138</v>
      </c>
      <c r="I95" s="197" t="s">
        <v>138</v>
      </c>
      <c r="J95" s="197" t="s">
        <v>138</v>
      </c>
      <c r="K95" s="197" t="s">
        <v>138</v>
      </c>
      <c r="L95" s="197" t="s">
        <v>138</v>
      </c>
      <c r="M95" s="105">
        <f>E95+G95</f>
        <v>0</v>
      </c>
    </row>
    <row r="96" spans="2:14" ht="152.25" customHeight="1" x14ac:dyDescent="0.3">
      <c r="B96" s="81" t="s">
        <v>64</v>
      </c>
      <c r="C96" s="82" t="str">
        <f>IF(D26="Повышение уровня автоматизации и цифровизации промышленного предприятия",CONCATENATE("Приобретение в собственность (за исключением приобретения по договорам финансовой аренды (лизинга)) программно-аппаратных комплексов, новых производственных технологий,"," компьютерного, серверного и сетевого оборудования, а также их монтаж, наладка и иные мероприятия по его подготовке для серийного производства"),CONCATENATE("Приобретение в собственность (за исключением приобретения оборудования по договорам финансовой аренды (лизинга)) для целей технологического перевооружения и модернизации производства российского и/или импортного оборудования,"," как нового, так и бывшего в употреблении, в том числе оборудование, обеспечивающее технологический процесс (включая принадлежности, технологическую оснастку, ремонтные комплекты),"," а также его монтаж, наладка и иные мероприятия по его подготовке для серийного производства"))</f>
        <v>Приобретение в собственность (за исключением приобретения оборудования по договорам финансовой аренды (лизинга)) для целей технологического перевооружения и модернизации производства российского и/или импортного оборудования, как нового, так и бывшего в употреблении, в том числе оборудование, обеспечивающее технологический процесс (включая принадлежности, технологическую оснастку, ремонтные комплекты), а также его монтаж, наладка и иные мероприятия по его подготовке для серийного производства</v>
      </c>
      <c r="D96" s="197">
        <f t="shared" ref="D96:K96" si="9">SUM(D97:D101)</f>
        <v>0</v>
      </c>
      <c r="E96" s="197">
        <f t="shared" si="9"/>
        <v>0</v>
      </c>
      <c r="F96" s="197">
        <f t="shared" si="9"/>
        <v>0</v>
      </c>
      <c r="G96" s="197">
        <f t="shared" si="9"/>
        <v>0</v>
      </c>
      <c r="H96" s="197">
        <f t="shared" si="9"/>
        <v>0</v>
      </c>
      <c r="I96" s="197">
        <f t="shared" si="9"/>
        <v>0</v>
      </c>
      <c r="J96" s="197">
        <f t="shared" si="9"/>
        <v>0</v>
      </c>
      <c r="K96" s="197">
        <f t="shared" si="9"/>
        <v>0</v>
      </c>
      <c r="L96" s="197">
        <f>D96+F96+H96+J96</f>
        <v>0</v>
      </c>
      <c r="M96" s="105">
        <f>E96+G96+I96+K96</f>
        <v>0</v>
      </c>
    </row>
    <row r="97" spans="2:14" ht="18" x14ac:dyDescent="0.3">
      <c r="B97" s="76" t="s">
        <v>66</v>
      </c>
      <c r="C97" s="74" t="s">
        <v>26</v>
      </c>
      <c r="D97" s="197">
        <v>0</v>
      </c>
      <c r="E97" s="197">
        <v>0</v>
      </c>
      <c r="F97" s="197">
        <v>0</v>
      </c>
      <c r="G97" s="197">
        <v>0</v>
      </c>
      <c r="H97" s="197">
        <v>0</v>
      </c>
      <c r="I97" s="197">
        <v>0</v>
      </c>
      <c r="J97" s="197">
        <v>0</v>
      </c>
      <c r="K97" s="197">
        <v>0</v>
      </c>
      <c r="L97" s="197">
        <f t="shared" ref="L97:M100" si="10">D97+F97+H97+J97</f>
        <v>0</v>
      </c>
      <c r="M97" s="105">
        <f t="shared" si="10"/>
        <v>0</v>
      </c>
    </row>
    <row r="98" spans="2:14" ht="18" x14ac:dyDescent="0.3">
      <c r="B98" s="80" t="s">
        <v>67</v>
      </c>
      <c r="C98" s="74" t="s">
        <v>27</v>
      </c>
      <c r="D98" s="197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7">
        <v>0</v>
      </c>
      <c r="L98" s="197">
        <f t="shared" si="10"/>
        <v>0</v>
      </c>
      <c r="M98" s="105">
        <f t="shared" si="10"/>
        <v>0</v>
      </c>
    </row>
    <row r="99" spans="2:14" ht="108" x14ac:dyDescent="0.3">
      <c r="B99" s="80" t="s">
        <v>125</v>
      </c>
      <c r="C99" s="74" t="s">
        <v>359</v>
      </c>
      <c r="D99" s="197">
        <v>0</v>
      </c>
      <c r="E99" s="197">
        <v>0</v>
      </c>
      <c r="F99" s="197">
        <v>0</v>
      </c>
      <c r="G99" s="197">
        <v>0</v>
      </c>
      <c r="H99" s="197">
        <v>0</v>
      </c>
      <c r="I99" s="197">
        <v>0</v>
      </c>
      <c r="J99" s="197">
        <v>0</v>
      </c>
      <c r="K99" s="197">
        <v>0</v>
      </c>
      <c r="L99" s="197">
        <f t="shared" si="10"/>
        <v>0</v>
      </c>
      <c r="M99" s="105">
        <f t="shared" si="10"/>
        <v>0</v>
      </c>
    </row>
    <row r="100" spans="2:14" ht="126" x14ac:dyDescent="0.3">
      <c r="B100" s="76" t="s">
        <v>126</v>
      </c>
      <c r="C100" s="74" t="s">
        <v>360</v>
      </c>
      <c r="D100" s="197">
        <v>0</v>
      </c>
      <c r="E100" s="197">
        <v>0</v>
      </c>
      <c r="F100" s="197">
        <v>0</v>
      </c>
      <c r="G100" s="197">
        <v>0</v>
      </c>
      <c r="H100" s="197">
        <v>0</v>
      </c>
      <c r="I100" s="197">
        <v>0</v>
      </c>
      <c r="J100" s="197">
        <v>0</v>
      </c>
      <c r="K100" s="197">
        <v>0</v>
      </c>
      <c r="L100" s="197">
        <f t="shared" si="10"/>
        <v>0</v>
      </c>
      <c r="M100" s="105">
        <f t="shared" si="10"/>
        <v>0</v>
      </c>
    </row>
    <row r="101" spans="2:14" ht="72" x14ac:dyDescent="0.3">
      <c r="B101" s="76" t="s">
        <v>127</v>
      </c>
      <c r="C101" s="74" t="s">
        <v>361</v>
      </c>
      <c r="D101" s="197">
        <v>0</v>
      </c>
      <c r="E101" s="197">
        <v>0</v>
      </c>
      <c r="F101" s="197">
        <v>0</v>
      </c>
      <c r="G101" s="197">
        <v>0</v>
      </c>
      <c r="H101" s="197">
        <v>0</v>
      </c>
      <c r="I101" s="197">
        <v>0</v>
      </c>
      <c r="J101" s="197">
        <v>0</v>
      </c>
      <c r="K101" s="197">
        <v>0</v>
      </c>
      <c r="L101" s="197">
        <f t="shared" ref="L101" si="11">D101+F101+H101+J101</f>
        <v>0</v>
      </c>
      <c r="M101" s="105">
        <f t="shared" ref="M101" si="12">E101+G101+I101+K101</f>
        <v>0</v>
      </c>
    </row>
    <row r="102" spans="2:14" ht="18" x14ac:dyDescent="0.3">
      <c r="B102" s="83" t="s">
        <v>68</v>
      </c>
      <c r="C102" s="82" t="s">
        <v>28</v>
      </c>
      <c r="D102" s="197" t="s">
        <v>138</v>
      </c>
      <c r="E102" s="197">
        <v>0</v>
      </c>
      <c r="F102" s="197" t="s">
        <v>138</v>
      </c>
      <c r="G102" s="197">
        <v>0</v>
      </c>
      <c r="H102" s="197" t="s">
        <v>138</v>
      </c>
      <c r="I102" s="197">
        <v>0</v>
      </c>
      <c r="J102" s="197" t="s">
        <v>138</v>
      </c>
      <c r="K102" s="197">
        <v>0</v>
      </c>
      <c r="L102" s="197">
        <v>0</v>
      </c>
      <c r="M102" s="105">
        <f>E102+G102+I102+K102</f>
        <v>0</v>
      </c>
      <c r="N102" s="16"/>
    </row>
    <row r="103" spans="2:14" ht="36" x14ac:dyDescent="0.3">
      <c r="B103" s="83" t="s">
        <v>69</v>
      </c>
      <c r="C103" s="82" t="s">
        <v>29</v>
      </c>
      <c r="D103" s="197" t="s">
        <v>138</v>
      </c>
      <c r="E103" s="197">
        <v>0</v>
      </c>
      <c r="F103" s="197" t="s">
        <v>138</v>
      </c>
      <c r="G103" s="197">
        <v>0</v>
      </c>
      <c r="H103" s="197" t="s">
        <v>138</v>
      </c>
      <c r="I103" s="197">
        <v>0</v>
      </c>
      <c r="J103" s="197" t="s">
        <v>138</v>
      </c>
      <c r="K103" s="197">
        <v>0</v>
      </c>
      <c r="L103" s="197">
        <v>0</v>
      </c>
      <c r="M103" s="105">
        <f>E103+G103+I103+K103</f>
        <v>0</v>
      </c>
      <c r="N103" s="16"/>
    </row>
    <row r="104" spans="2:14" x14ac:dyDescent="0.3">
      <c r="B104" s="93"/>
      <c r="C104" s="90" t="s">
        <v>49</v>
      </c>
      <c r="D104" s="107">
        <f>D81+D87+D88+D92+D96</f>
        <v>0</v>
      </c>
      <c r="E104" s="107">
        <f>E81+E87+E88+E92+E96+E102+E103</f>
        <v>0</v>
      </c>
      <c r="F104" s="107">
        <f>F81+F87+F88+F89+F92+F96</f>
        <v>0</v>
      </c>
      <c r="G104" s="107">
        <f>G81+G87+G88+G89+G92+G96+G102+G103</f>
        <v>0</v>
      </c>
      <c r="H104" s="107">
        <f>H81+H87+H92+H96</f>
        <v>0</v>
      </c>
      <c r="I104" s="107">
        <f>I81+I87+I92+I96+I102+I103</f>
        <v>0</v>
      </c>
      <c r="J104" s="107">
        <f>J81+J87+J92+J96</f>
        <v>0</v>
      </c>
      <c r="K104" s="107">
        <f>K81+K87+K92+K96+K102+K103</f>
        <v>0</v>
      </c>
      <c r="L104" s="107">
        <f>L81+L87+L88+L89+L92+L96+L102+L103</f>
        <v>0</v>
      </c>
      <c r="M104" s="107">
        <f>M81+M87+M88+M89+M92+M96+M102+M103</f>
        <v>0</v>
      </c>
    </row>
    <row r="105" spans="2:14" ht="21.75" x14ac:dyDescent="0.35">
      <c r="B105" s="24"/>
      <c r="C105" s="68" t="s">
        <v>98</v>
      </c>
      <c r="D105" s="19"/>
      <c r="E105" s="20"/>
      <c r="F105" s="20"/>
      <c r="G105" s="20"/>
      <c r="H105" s="20"/>
      <c r="I105" s="20"/>
      <c r="J105" s="20"/>
      <c r="K105" s="20"/>
      <c r="L105" s="21"/>
      <c r="M105" s="22"/>
    </row>
    <row r="106" spans="2:14" ht="34.5" customHeight="1" x14ac:dyDescent="0.3">
      <c r="B106" s="69" t="s">
        <v>0</v>
      </c>
      <c r="C106" s="231" t="s">
        <v>30</v>
      </c>
      <c r="D106" s="230" t="s">
        <v>18</v>
      </c>
      <c r="E106" s="230"/>
      <c r="F106" s="230" t="s">
        <v>19</v>
      </c>
      <c r="G106" s="230"/>
      <c r="H106" s="230" t="s">
        <v>20</v>
      </c>
      <c r="I106" s="230"/>
      <c r="J106" s="230" t="s">
        <v>21</v>
      </c>
      <c r="K106" s="230"/>
      <c r="L106" s="230" t="s">
        <v>22</v>
      </c>
      <c r="M106" s="232"/>
    </row>
    <row r="107" spans="2:14" ht="25.5" x14ac:dyDescent="0.3">
      <c r="B107" s="24"/>
      <c r="C107" s="224"/>
      <c r="D107" s="88" t="s">
        <v>23</v>
      </c>
      <c r="E107" s="88" t="s">
        <v>24</v>
      </c>
      <c r="F107" s="88" t="s">
        <v>23</v>
      </c>
      <c r="G107" s="88" t="s">
        <v>24</v>
      </c>
      <c r="H107" s="88" t="s">
        <v>23</v>
      </c>
      <c r="I107" s="88" t="s">
        <v>24</v>
      </c>
      <c r="J107" s="88" t="s">
        <v>23</v>
      </c>
      <c r="K107" s="88" t="s">
        <v>24</v>
      </c>
      <c r="L107" s="88" t="s">
        <v>23</v>
      </c>
      <c r="M107" s="89" t="s">
        <v>24</v>
      </c>
    </row>
    <row r="108" spans="2:14" x14ac:dyDescent="0.3">
      <c r="B108" s="24"/>
      <c r="C108" s="17">
        <f ca="1">D122</f>
        <v>2024</v>
      </c>
      <c r="D108" s="100"/>
      <c r="E108" s="100"/>
      <c r="F108" s="100"/>
      <c r="G108" s="100"/>
      <c r="H108" s="100"/>
      <c r="I108" s="100"/>
      <c r="J108" s="100"/>
      <c r="K108" s="100"/>
      <c r="L108" s="100">
        <f>D108+F108+H108+J108</f>
        <v>0</v>
      </c>
      <c r="M108" s="101">
        <f>E108+G108+I108+K108</f>
        <v>0</v>
      </c>
    </row>
    <row r="109" spans="2:14" x14ac:dyDescent="0.3">
      <c r="B109" s="24"/>
      <c r="C109" s="17">
        <f ca="1">E122</f>
        <v>2025</v>
      </c>
      <c r="D109" s="100"/>
      <c r="E109" s="100"/>
      <c r="F109" s="100"/>
      <c r="G109" s="100"/>
      <c r="H109" s="100"/>
      <c r="I109" s="100"/>
      <c r="J109" s="100"/>
      <c r="K109" s="100"/>
      <c r="L109" s="100">
        <f t="shared" ref="L109:L116" si="13">D109+F109+H109+J109</f>
        <v>0</v>
      </c>
      <c r="M109" s="101">
        <f t="shared" ref="M109:M116" si="14">E109+G109+I109+K109</f>
        <v>0</v>
      </c>
    </row>
    <row r="110" spans="2:14" x14ac:dyDescent="0.3">
      <c r="B110" s="24"/>
      <c r="C110" s="17" t="str">
        <f ca="1">CONCATENATE(F122,Лист2!D32)</f>
        <v>2026 (уже понесенные расходы)</v>
      </c>
      <c r="D110" s="100"/>
      <c r="E110" s="100"/>
      <c r="F110" s="100"/>
      <c r="G110" s="100"/>
      <c r="H110" s="100"/>
      <c r="I110" s="100"/>
      <c r="J110" s="100"/>
      <c r="K110" s="100"/>
      <c r="L110" s="100">
        <f t="shared" si="13"/>
        <v>0</v>
      </c>
      <c r="M110" s="101">
        <f t="shared" si="14"/>
        <v>0</v>
      </c>
    </row>
    <row r="111" spans="2:14" x14ac:dyDescent="0.3">
      <c r="B111" s="24"/>
      <c r="C111" s="194" t="str">
        <f ca="1">CONCATENATE(F122,Лист2!D33)</f>
        <v>2026 (планируемые расходы)</v>
      </c>
      <c r="D111" s="100"/>
      <c r="E111" s="100"/>
      <c r="F111" s="100"/>
      <c r="G111" s="100"/>
      <c r="H111" s="100"/>
      <c r="I111" s="100"/>
      <c r="J111" s="100"/>
      <c r="K111" s="100"/>
      <c r="L111" s="100">
        <f t="shared" si="13"/>
        <v>0</v>
      </c>
      <c r="M111" s="101">
        <f t="shared" si="14"/>
        <v>0</v>
      </c>
    </row>
    <row r="112" spans="2:14" x14ac:dyDescent="0.3">
      <c r="B112" s="24"/>
      <c r="C112" s="17">
        <f ca="1">E66</f>
        <v>2027</v>
      </c>
      <c r="D112" s="100"/>
      <c r="E112" s="100"/>
      <c r="F112" s="100"/>
      <c r="G112" s="100"/>
      <c r="H112" s="100"/>
      <c r="I112" s="100"/>
      <c r="J112" s="100"/>
      <c r="K112" s="100"/>
      <c r="L112" s="100">
        <f t="shared" si="13"/>
        <v>0</v>
      </c>
      <c r="M112" s="101">
        <f t="shared" si="14"/>
        <v>0</v>
      </c>
    </row>
    <row r="113" spans="1:14" x14ac:dyDescent="0.3">
      <c r="B113" s="24"/>
      <c r="C113" s="17">
        <f ca="1">F66</f>
        <v>2028</v>
      </c>
      <c r="D113" s="100"/>
      <c r="E113" s="100"/>
      <c r="F113" s="100"/>
      <c r="G113" s="100"/>
      <c r="H113" s="100"/>
      <c r="I113" s="100"/>
      <c r="J113" s="100"/>
      <c r="K113" s="100"/>
      <c r="L113" s="100">
        <f t="shared" si="13"/>
        <v>0</v>
      </c>
      <c r="M113" s="101">
        <f t="shared" si="14"/>
        <v>0</v>
      </c>
    </row>
    <row r="114" spans="1:14" x14ac:dyDescent="0.3">
      <c r="B114" s="24"/>
      <c r="C114" s="17">
        <f ca="1">G66</f>
        <v>2029</v>
      </c>
      <c r="D114" s="100"/>
      <c r="E114" s="100"/>
      <c r="F114" s="100"/>
      <c r="G114" s="100"/>
      <c r="H114" s="100"/>
      <c r="I114" s="100"/>
      <c r="J114" s="100"/>
      <c r="K114" s="100"/>
      <c r="L114" s="100">
        <f t="shared" si="13"/>
        <v>0</v>
      </c>
      <c r="M114" s="101">
        <f t="shared" si="14"/>
        <v>0</v>
      </c>
    </row>
    <row r="115" spans="1:14" x14ac:dyDescent="0.3">
      <c r="B115" s="24"/>
      <c r="C115" s="17">
        <f ca="1">H66</f>
        <v>2030</v>
      </c>
      <c r="D115" s="100"/>
      <c r="E115" s="100"/>
      <c r="F115" s="100"/>
      <c r="G115" s="100"/>
      <c r="H115" s="100"/>
      <c r="I115" s="100"/>
      <c r="J115" s="100"/>
      <c r="K115" s="100"/>
      <c r="L115" s="100">
        <f t="shared" si="13"/>
        <v>0</v>
      </c>
      <c r="M115" s="101">
        <f t="shared" si="14"/>
        <v>0</v>
      </c>
    </row>
    <row r="116" spans="1:14" x14ac:dyDescent="0.3">
      <c r="B116" s="24"/>
      <c r="C116" s="17">
        <f ca="1">I66</f>
        <v>2031</v>
      </c>
      <c r="D116" s="100"/>
      <c r="E116" s="100"/>
      <c r="F116" s="100"/>
      <c r="G116" s="100"/>
      <c r="H116" s="100"/>
      <c r="I116" s="100"/>
      <c r="J116" s="100"/>
      <c r="K116" s="100"/>
      <c r="L116" s="100">
        <f t="shared" si="13"/>
        <v>0</v>
      </c>
      <c r="M116" s="101">
        <f t="shared" si="14"/>
        <v>0</v>
      </c>
    </row>
    <row r="117" spans="1:14" x14ac:dyDescent="0.3">
      <c r="B117" s="24"/>
      <c r="C117" s="90" t="s">
        <v>49</v>
      </c>
      <c r="D117" s="102">
        <f>SUM(D108:D116)</f>
        <v>0</v>
      </c>
      <c r="E117" s="102">
        <f t="shared" ref="E117:M117" si="15">SUM(E108:E116)</f>
        <v>0</v>
      </c>
      <c r="F117" s="102">
        <f t="shared" si="15"/>
        <v>0</v>
      </c>
      <c r="G117" s="102">
        <f t="shared" si="15"/>
        <v>0</v>
      </c>
      <c r="H117" s="102">
        <f t="shared" si="15"/>
        <v>0</v>
      </c>
      <c r="I117" s="102">
        <f t="shared" si="15"/>
        <v>0</v>
      </c>
      <c r="J117" s="102">
        <f t="shared" si="15"/>
        <v>0</v>
      </c>
      <c r="K117" s="102">
        <f t="shared" si="15"/>
        <v>0</v>
      </c>
      <c r="L117" s="102">
        <f t="shared" si="15"/>
        <v>0</v>
      </c>
      <c r="M117" s="103">
        <f t="shared" si="15"/>
        <v>0</v>
      </c>
    </row>
    <row r="118" spans="1:14" ht="18" x14ac:dyDescent="0.3">
      <c r="B118" s="24"/>
      <c r="C118" s="251"/>
      <c r="D118" s="251"/>
      <c r="E118" s="251"/>
      <c r="F118" s="251"/>
      <c r="G118" s="251"/>
      <c r="H118" s="251"/>
      <c r="I118" s="251"/>
      <c r="J118" s="251"/>
      <c r="K118" s="251"/>
      <c r="L118" s="251"/>
      <c r="M118" s="252"/>
    </row>
    <row r="119" spans="1:14" ht="18" x14ac:dyDescent="0.3">
      <c r="B119" s="49" t="s">
        <v>192</v>
      </c>
      <c r="C119" s="220" t="s">
        <v>50</v>
      </c>
      <c r="D119" s="220"/>
      <c r="E119" s="220"/>
      <c r="F119" s="220"/>
      <c r="G119" s="220"/>
      <c r="H119" s="220"/>
      <c r="I119" s="220"/>
      <c r="J119" s="220"/>
      <c r="K119" s="220"/>
      <c r="L119" s="220"/>
      <c r="M119" s="221"/>
    </row>
    <row r="120" spans="1:14" s="61" customFormat="1" ht="18" x14ac:dyDescent="0.3">
      <c r="A120" s="20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8"/>
    </row>
    <row r="121" spans="1:14" ht="33.75" customHeight="1" x14ac:dyDescent="0.3">
      <c r="B121" s="55"/>
      <c r="C121" s="222" t="s">
        <v>31</v>
      </c>
      <c r="D121" s="224" t="s">
        <v>52</v>
      </c>
      <c r="E121" s="224"/>
      <c r="F121" s="224"/>
      <c r="G121" s="224"/>
      <c r="H121" s="287" t="s">
        <v>57</v>
      </c>
      <c r="I121" s="287"/>
      <c r="J121" s="287"/>
      <c r="K121" s="287"/>
      <c r="L121" s="224" t="s">
        <v>59</v>
      </c>
      <c r="M121" s="224"/>
    </row>
    <row r="122" spans="1:14" ht="18" x14ac:dyDescent="0.3">
      <c r="B122" s="34"/>
      <c r="C122" s="223"/>
      <c r="D122" s="86">
        <f ca="1">E122-1</f>
        <v>2024</v>
      </c>
      <c r="E122" s="86">
        <f ca="1">F122-1</f>
        <v>2025</v>
      </c>
      <c r="F122" s="86">
        <f ca="1">YEAR(K144)</f>
        <v>2026</v>
      </c>
      <c r="G122" s="86" t="s">
        <v>49</v>
      </c>
      <c r="H122" s="206" t="s">
        <v>58</v>
      </c>
      <c r="I122" s="206"/>
      <c r="J122" s="206"/>
      <c r="K122" s="206"/>
      <c r="L122" s="230"/>
      <c r="M122" s="230"/>
    </row>
    <row r="123" spans="1:14" ht="36" x14ac:dyDescent="0.3">
      <c r="B123" s="24"/>
      <c r="C123" s="70" t="s">
        <v>53</v>
      </c>
      <c r="D123" s="73"/>
      <c r="E123" s="73"/>
      <c r="F123" s="73"/>
      <c r="G123" s="73">
        <f>SUM(D123:F123)</f>
        <v>0</v>
      </c>
      <c r="H123" s="225"/>
      <c r="I123" s="225"/>
      <c r="J123" s="225"/>
      <c r="K123" s="225"/>
      <c r="L123" s="261">
        <f>G123+H123</f>
        <v>0</v>
      </c>
      <c r="M123" s="261"/>
      <c r="N123" s="15"/>
    </row>
    <row r="124" spans="1:14" ht="18" x14ac:dyDescent="0.3">
      <c r="B124" s="24"/>
      <c r="C124" s="70" t="s">
        <v>54</v>
      </c>
      <c r="D124" s="73"/>
      <c r="E124" s="73"/>
      <c r="F124" s="73"/>
      <c r="G124" s="73">
        <f>SUM(D124:F124)</f>
        <v>0</v>
      </c>
      <c r="H124" s="225"/>
      <c r="I124" s="225"/>
      <c r="J124" s="225"/>
      <c r="K124" s="225"/>
      <c r="L124" s="261">
        <f t="shared" ref="L124" si="16">G124+H124</f>
        <v>0</v>
      </c>
      <c r="M124" s="261"/>
    </row>
    <row r="125" spans="1:14" ht="18" x14ac:dyDescent="0.3">
      <c r="B125" s="24"/>
      <c r="C125" s="71" t="s">
        <v>55</v>
      </c>
      <c r="D125" s="73"/>
      <c r="E125" s="73"/>
      <c r="F125" s="73"/>
      <c r="G125" s="73">
        <f t="shared" ref="G125" si="17">G123+G124</f>
        <v>0</v>
      </c>
      <c r="H125" s="225"/>
      <c r="I125" s="225"/>
      <c r="J125" s="225"/>
      <c r="K125" s="225"/>
      <c r="L125" s="261">
        <f>G125+H125</f>
        <v>0</v>
      </c>
      <c r="M125" s="261"/>
    </row>
    <row r="126" spans="1:14" ht="18" x14ac:dyDescent="0.3">
      <c r="B126" s="24"/>
      <c r="C126" s="71" t="s">
        <v>56</v>
      </c>
      <c r="D126" s="225"/>
      <c r="E126" s="225"/>
      <c r="F126" s="225"/>
      <c r="G126" s="225"/>
      <c r="H126" s="225"/>
      <c r="I126" s="225"/>
      <c r="J126" s="225"/>
      <c r="K126" s="225"/>
      <c r="L126" s="261">
        <f>D28</f>
        <v>60000</v>
      </c>
      <c r="M126" s="261"/>
    </row>
    <row r="127" spans="1:14" x14ac:dyDescent="0.3">
      <c r="B127" s="24"/>
      <c r="C127" s="90" t="s">
        <v>49</v>
      </c>
      <c r="D127" s="99">
        <f>D125</f>
        <v>0</v>
      </c>
      <c r="E127" s="99">
        <f>E125</f>
        <v>0</v>
      </c>
      <c r="F127" s="99">
        <f>F125</f>
        <v>0</v>
      </c>
      <c r="G127" s="99">
        <f>G125</f>
        <v>0</v>
      </c>
      <c r="H127" s="226">
        <f>H125</f>
        <v>0</v>
      </c>
      <c r="I127" s="226"/>
      <c r="J127" s="226"/>
      <c r="K127" s="226"/>
      <c r="L127" s="286">
        <f>L125+L126</f>
        <v>60000</v>
      </c>
      <c r="M127" s="286"/>
    </row>
    <row r="128" spans="1:14" s="61" customFormat="1" x14ac:dyDescent="0.3">
      <c r="A128" s="20"/>
      <c r="B128" s="24"/>
      <c r="C128" s="36"/>
      <c r="D128" s="19"/>
      <c r="E128" s="20"/>
      <c r="F128" s="20"/>
      <c r="G128" s="20"/>
      <c r="H128" s="20"/>
      <c r="I128" s="20"/>
      <c r="J128" s="20"/>
      <c r="K128" s="20"/>
      <c r="L128" s="21"/>
      <c r="M128" s="22"/>
    </row>
    <row r="129" spans="1:13" ht="18" x14ac:dyDescent="0.3">
      <c r="B129" s="49" t="s">
        <v>354</v>
      </c>
      <c r="C129" s="220" t="s">
        <v>51</v>
      </c>
      <c r="D129" s="220"/>
      <c r="E129" s="220"/>
      <c r="F129" s="220"/>
      <c r="G129" s="220"/>
      <c r="H129" s="220"/>
      <c r="I129" s="220"/>
      <c r="J129" s="220"/>
      <c r="K129" s="220"/>
      <c r="L129" s="220"/>
      <c r="M129" s="221"/>
    </row>
    <row r="130" spans="1:13" s="61" customFormat="1" x14ac:dyDescent="0.3">
      <c r="A130" s="20"/>
      <c r="B130" s="24"/>
      <c r="C130" s="36"/>
      <c r="D130" s="19"/>
      <c r="E130" s="20"/>
      <c r="F130" s="20"/>
      <c r="G130" s="20"/>
      <c r="H130" s="20"/>
      <c r="I130" s="20"/>
      <c r="J130" s="20"/>
      <c r="K130" s="20"/>
      <c r="L130" s="21"/>
      <c r="M130" s="22"/>
    </row>
    <row r="131" spans="1:13" s="61" customFormat="1" ht="20.25" x14ac:dyDescent="0.3">
      <c r="A131" s="20"/>
      <c r="B131" s="24"/>
      <c r="C131" s="72"/>
      <c r="D131" s="19"/>
      <c r="E131" s="20"/>
      <c r="F131" s="267" t="s">
        <v>101</v>
      </c>
      <c r="G131" s="268"/>
      <c r="H131" s="268"/>
      <c r="I131" s="269"/>
      <c r="J131" s="265">
        <f>'Расчет обеспечения'!J13</f>
        <v>69000</v>
      </c>
      <c r="K131" s="266"/>
      <c r="L131" s="21"/>
      <c r="M131" s="22"/>
    </row>
    <row r="132" spans="1:13" s="61" customFormat="1" ht="18" x14ac:dyDescent="0.3">
      <c r="A132" s="20"/>
      <c r="B132" s="24"/>
      <c r="C132" s="72" t="s">
        <v>60</v>
      </c>
      <c r="D132" s="19"/>
      <c r="E132" s="20"/>
      <c r="F132" s="20"/>
      <c r="G132" s="20"/>
      <c r="H132" s="20"/>
      <c r="I132" s="20"/>
      <c r="J132" s="20"/>
      <c r="K132" s="20"/>
      <c r="L132" s="21"/>
      <c r="M132" s="22"/>
    </row>
    <row r="133" spans="1:13" s="61" customFormat="1" ht="18" x14ac:dyDescent="0.3">
      <c r="A133" s="20"/>
      <c r="B133" s="24"/>
      <c r="C133" s="113" t="s">
        <v>61</v>
      </c>
      <c r="D133" s="271" t="s">
        <v>187</v>
      </c>
      <c r="E133" s="271"/>
      <c r="F133" s="271" t="s">
        <v>188</v>
      </c>
      <c r="G133" s="271"/>
      <c r="H133" s="272"/>
      <c r="I133" s="273"/>
      <c r="J133" s="273"/>
      <c r="K133" s="273"/>
      <c r="L133" s="273"/>
      <c r="M133" s="274"/>
    </row>
    <row r="134" spans="1:13" s="61" customFormat="1" ht="18" x14ac:dyDescent="0.3">
      <c r="A134" s="20"/>
      <c r="B134" s="24"/>
      <c r="C134" s="74" t="s">
        <v>336</v>
      </c>
      <c r="D134" s="209" t="s">
        <v>0</v>
      </c>
      <c r="E134" s="209"/>
      <c r="F134" s="214"/>
      <c r="G134" s="214"/>
      <c r="H134" s="275"/>
      <c r="I134" s="276"/>
      <c r="J134" s="276"/>
      <c r="K134" s="276"/>
      <c r="L134" s="276"/>
      <c r="M134" s="277"/>
    </row>
    <row r="135" spans="1:13" s="61" customFormat="1" x14ac:dyDescent="0.3">
      <c r="A135" s="20"/>
      <c r="B135" s="24"/>
      <c r="C135" s="91" t="s">
        <v>22</v>
      </c>
      <c r="D135" s="270" t="s">
        <v>0</v>
      </c>
      <c r="E135" s="270"/>
      <c r="F135" s="278">
        <f>F134</f>
        <v>0</v>
      </c>
      <c r="G135" s="278"/>
      <c r="H135" s="265"/>
      <c r="I135" s="279"/>
      <c r="J135" s="279"/>
      <c r="K135" s="279"/>
      <c r="L135" s="279"/>
      <c r="M135" s="266"/>
    </row>
    <row r="136" spans="1:13" s="61" customFormat="1" x14ac:dyDescent="0.3">
      <c r="A136" s="20"/>
      <c r="B136" s="24"/>
      <c r="C136" s="36"/>
      <c r="D136" s="19"/>
      <c r="E136" s="20"/>
      <c r="F136" s="20"/>
      <c r="G136" s="20"/>
      <c r="H136" s="20"/>
      <c r="I136" s="20"/>
      <c r="J136" s="20"/>
      <c r="K136" s="20"/>
      <c r="L136" s="21"/>
      <c r="M136" s="22"/>
    </row>
    <row r="137" spans="1:13" ht="18" x14ac:dyDescent="0.3">
      <c r="B137" s="24"/>
      <c r="C137" s="120" t="s">
        <v>32</v>
      </c>
      <c r="E137" s="20"/>
      <c r="F137" s="20"/>
      <c r="G137" s="20"/>
      <c r="H137" s="20"/>
      <c r="I137" s="20"/>
      <c r="J137" s="20"/>
      <c r="K137" s="20"/>
      <c r="L137" s="21"/>
      <c r="M137" s="22"/>
    </row>
    <row r="138" spans="1:13" ht="18" x14ac:dyDescent="0.3">
      <c r="B138" s="24"/>
      <c r="C138" s="280" t="s">
        <v>34</v>
      </c>
      <c r="D138" s="280"/>
      <c r="E138" s="280"/>
      <c r="F138" s="280"/>
      <c r="G138" s="280"/>
      <c r="H138" s="280"/>
      <c r="I138" s="280"/>
      <c r="J138" s="280"/>
      <c r="K138" s="280"/>
      <c r="L138" s="280"/>
      <c r="M138" s="281"/>
    </row>
    <row r="139" spans="1:13" ht="36.75" customHeight="1" x14ac:dyDescent="0.3">
      <c r="B139" s="24"/>
      <c r="C139" s="280" t="s">
        <v>35</v>
      </c>
      <c r="D139" s="280"/>
      <c r="E139" s="280"/>
      <c r="F139" s="280"/>
      <c r="G139" s="280"/>
      <c r="H139" s="280"/>
      <c r="I139" s="280"/>
      <c r="J139" s="280"/>
      <c r="K139" s="280"/>
      <c r="L139" s="280"/>
      <c r="M139" s="281"/>
    </row>
    <row r="140" spans="1:13" ht="21.75" customHeight="1" x14ac:dyDescent="0.3">
      <c r="B140" s="24"/>
      <c r="C140" s="282" t="s">
        <v>335</v>
      </c>
      <c r="D140" s="282"/>
      <c r="E140" s="282"/>
      <c r="F140" s="282"/>
      <c r="G140" s="282"/>
      <c r="H140" s="282"/>
      <c r="I140" s="282"/>
      <c r="J140" s="282"/>
      <c r="K140" s="282"/>
      <c r="L140" s="282"/>
      <c r="M140" s="282"/>
    </row>
    <row r="141" spans="1:13" ht="56.25" customHeight="1" x14ac:dyDescent="0.3">
      <c r="B141" s="24"/>
      <c r="C141" s="280" t="s">
        <v>334</v>
      </c>
      <c r="D141" s="280"/>
      <c r="E141" s="280"/>
      <c r="F141" s="280"/>
      <c r="G141" s="280"/>
      <c r="H141" s="280"/>
      <c r="I141" s="280"/>
      <c r="J141" s="280"/>
      <c r="K141" s="280"/>
      <c r="L141" s="280"/>
      <c r="M141" s="281"/>
    </row>
    <row r="142" spans="1:13" x14ac:dyDescent="0.3">
      <c r="B142" s="24"/>
      <c r="C142" s="36"/>
      <c r="D142" s="20"/>
      <c r="E142" s="20"/>
      <c r="F142" s="20"/>
      <c r="G142" s="20"/>
      <c r="H142" s="20"/>
      <c r="I142" s="20"/>
      <c r="J142" s="20"/>
      <c r="K142" s="20"/>
      <c r="L142" s="21"/>
      <c r="M142" s="22"/>
    </row>
    <row r="143" spans="1:13" x14ac:dyDescent="0.3">
      <c r="B143" s="24"/>
      <c r="C143" s="36"/>
      <c r="D143" s="19"/>
      <c r="E143" s="20"/>
      <c r="F143" s="20"/>
      <c r="G143" s="20"/>
      <c r="H143" s="20"/>
      <c r="I143" s="20"/>
      <c r="J143" s="20"/>
      <c r="K143" s="20"/>
      <c r="L143" s="21"/>
      <c r="M143" s="22"/>
    </row>
    <row r="144" spans="1:13" x14ac:dyDescent="0.3">
      <c r="B144" s="24"/>
      <c r="C144" s="55" t="s">
        <v>74</v>
      </c>
      <c r="D144" s="45"/>
      <c r="E144" s="20"/>
      <c r="F144" s="45"/>
      <c r="G144" s="20"/>
      <c r="H144" s="263"/>
      <c r="I144" s="263"/>
      <c r="J144" s="109" t="s">
        <v>151</v>
      </c>
      <c r="K144" s="108">
        <f ca="1">TODAY()</f>
        <v>46078</v>
      </c>
      <c r="L144" s="21"/>
      <c r="M144" s="22"/>
    </row>
    <row r="145" spans="2:13" x14ac:dyDescent="0.3">
      <c r="B145" s="24"/>
      <c r="C145" s="36"/>
      <c r="D145" s="21" t="s">
        <v>189</v>
      </c>
      <c r="E145" s="20"/>
      <c r="F145" s="21" t="s">
        <v>190</v>
      </c>
      <c r="G145" s="20"/>
      <c r="H145" s="264" t="s">
        <v>191</v>
      </c>
      <c r="I145" s="264"/>
      <c r="J145" s="20"/>
      <c r="K145" s="20"/>
      <c r="L145" s="21"/>
      <c r="M145" s="22"/>
    </row>
    <row r="146" spans="2:13" ht="18" x14ac:dyDescent="0.3">
      <c r="B146" s="24"/>
      <c r="C146" s="60" t="s">
        <v>0</v>
      </c>
      <c r="D146" s="20"/>
      <c r="E146" s="34" t="s">
        <v>33</v>
      </c>
      <c r="F146" s="20"/>
      <c r="G146" s="20"/>
      <c r="H146" s="20"/>
      <c r="I146" s="20"/>
      <c r="J146" s="20"/>
      <c r="K146" s="20"/>
      <c r="L146" s="21"/>
      <c r="M146" s="22"/>
    </row>
    <row r="147" spans="2:13" ht="18" x14ac:dyDescent="0.3">
      <c r="B147" s="24"/>
      <c r="C147" s="60" t="s">
        <v>0</v>
      </c>
      <c r="D147" s="20"/>
      <c r="E147" s="20"/>
      <c r="F147" s="20"/>
      <c r="G147" s="20"/>
      <c r="H147" s="20"/>
      <c r="I147" s="20"/>
      <c r="J147" s="20"/>
      <c r="K147" s="20"/>
      <c r="L147" s="21"/>
      <c r="M147" s="22"/>
    </row>
  </sheetData>
  <mergeCells count="104">
    <mergeCell ref="L127:M127"/>
    <mergeCell ref="H121:K121"/>
    <mergeCell ref="L121:M122"/>
    <mergeCell ref="L126:M126"/>
    <mergeCell ref="L123:M123"/>
    <mergeCell ref="H144:I144"/>
    <mergeCell ref="H145:I145"/>
    <mergeCell ref="J131:K131"/>
    <mergeCell ref="F131:I131"/>
    <mergeCell ref="C129:M129"/>
    <mergeCell ref="D134:E134"/>
    <mergeCell ref="D135:E135"/>
    <mergeCell ref="D133:E133"/>
    <mergeCell ref="F133:G133"/>
    <mergeCell ref="H133:M133"/>
    <mergeCell ref="H134:M134"/>
    <mergeCell ref="F135:G135"/>
    <mergeCell ref="H135:M135"/>
    <mergeCell ref="C138:M138"/>
    <mergeCell ref="C139:M139"/>
    <mergeCell ref="C140:M140"/>
    <mergeCell ref="C141:M141"/>
    <mergeCell ref="L125:M125"/>
    <mergeCell ref="L66:M66"/>
    <mergeCell ref="L67:M67"/>
    <mergeCell ref="L69:M69"/>
    <mergeCell ref="L68:M68"/>
    <mergeCell ref="L71:M71"/>
    <mergeCell ref="L72:M72"/>
    <mergeCell ref="C119:M119"/>
    <mergeCell ref="D26:M26"/>
    <mergeCell ref="D63:M63"/>
    <mergeCell ref="D10:M10"/>
    <mergeCell ref="D19:M19"/>
    <mergeCell ref="D18:M18"/>
    <mergeCell ref="D17:M17"/>
    <mergeCell ref="D16:M16"/>
    <mergeCell ref="D15:M15"/>
    <mergeCell ref="D14:M14"/>
    <mergeCell ref="C118:M118"/>
    <mergeCell ref="L75:M75"/>
    <mergeCell ref="C79:C80"/>
    <mergeCell ref="D13:M13"/>
    <mergeCell ref="C40:M40"/>
    <mergeCell ref="K41:M41"/>
    <mergeCell ref="K43:M43"/>
    <mergeCell ref="D38:M38"/>
    <mergeCell ref="D53:M53"/>
    <mergeCell ref="D54:M54"/>
    <mergeCell ref="D62:M62"/>
    <mergeCell ref="D64:M64"/>
    <mergeCell ref="G41:J41"/>
    <mergeCell ref="G43:J43"/>
    <mergeCell ref="E41:F41"/>
    <mergeCell ref="D11:M11"/>
    <mergeCell ref="D20:M20"/>
    <mergeCell ref="B79:B80"/>
    <mergeCell ref="F79:G79"/>
    <mergeCell ref="D106:E106"/>
    <mergeCell ref="F106:G106"/>
    <mergeCell ref="H106:I106"/>
    <mergeCell ref="J106:K106"/>
    <mergeCell ref="C106:C107"/>
    <mergeCell ref="D12:M12"/>
    <mergeCell ref="L106:M106"/>
    <mergeCell ref="J79:K79"/>
    <mergeCell ref="L79:M79"/>
    <mergeCell ref="D79:E79"/>
    <mergeCell ref="H79:I79"/>
    <mergeCell ref="C48:M48"/>
    <mergeCell ref="D58:M58"/>
    <mergeCell ref="D45:M45"/>
    <mergeCell ref="E43:F43"/>
    <mergeCell ref="C77:M77"/>
    <mergeCell ref="D36:M36"/>
    <mergeCell ref="D34:M34"/>
    <mergeCell ref="D32:M32"/>
    <mergeCell ref="D30:M30"/>
    <mergeCell ref="D28:M28"/>
    <mergeCell ref="D24:M24"/>
    <mergeCell ref="D22:M22"/>
    <mergeCell ref="H122:K122"/>
    <mergeCell ref="E42:F42"/>
    <mergeCell ref="G42:J42"/>
    <mergeCell ref="K42:M42"/>
    <mergeCell ref="D59:M59"/>
    <mergeCell ref="D52:M52"/>
    <mergeCell ref="F134:G134"/>
    <mergeCell ref="D56:M56"/>
    <mergeCell ref="D47:M47"/>
    <mergeCell ref="L70:M70"/>
    <mergeCell ref="C61:M61"/>
    <mergeCell ref="L73:M73"/>
    <mergeCell ref="L74:M74"/>
    <mergeCell ref="C121:C122"/>
    <mergeCell ref="D121:G121"/>
    <mergeCell ref="H123:K123"/>
    <mergeCell ref="H124:K124"/>
    <mergeCell ref="H125:K125"/>
    <mergeCell ref="H127:K127"/>
    <mergeCell ref="D126:K126"/>
    <mergeCell ref="D49:M49"/>
    <mergeCell ref="D50:M50"/>
    <mergeCell ref="L124:M124"/>
  </mergeCells>
  <phoneticPr fontId="17" type="noConversion"/>
  <pageMargins left="0.70866141732283472" right="0.70866141732283472" top="0.43307086614173229" bottom="0.39370078740157483" header="0.31496062992125984" footer="0.31496062992125984"/>
  <pageSetup paperSize="9" scale="4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BF729E3-850B-4B1F-A395-7A97DF1E10FA}">
          <x14:formula1>
            <xm:f>Лист2!$B$1:$B$3</xm:f>
          </x14:formula1>
          <xm:sqref>D15:M15 D52:M52 D56:M56 D45:M45 D47:M49</xm:sqref>
        </x14:dataValidation>
        <x14:dataValidation type="list" allowBlank="1" showInputMessage="1" showErrorMessage="1" xr:uid="{88DA1E1E-0390-4E88-922D-B6A61B650E61}">
          <x14:formula1>
            <xm:f>Лист2!$D$2:$D$3</xm:f>
          </x14:formula1>
          <xm:sqref>D24:M24</xm:sqref>
        </x14:dataValidation>
        <x14:dataValidation type="list" allowBlank="1" showInputMessage="1" showErrorMessage="1" xr:uid="{95237068-A1E7-43E5-8CD1-7BF13A5BF629}">
          <x14:formula1>
            <xm:f>Лист2!$D$4:$D$25</xm:f>
          </x14:formula1>
          <xm:sqref>D32:M32</xm:sqref>
        </x14:dataValidation>
        <x14:dataValidation type="list" allowBlank="1" showInputMessage="1" showErrorMessage="1" xr:uid="{F1FFC7BC-C9F5-4B14-BD83-B2244E332E2F}">
          <x14:formula1>
            <xm:f>Лист2!$D$27:$D$29</xm:f>
          </x14:formula1>
          <xm:sqref>E42:F43</xm:sqref>
        </x14:dataValidation>
        <x14:dataValidation type="list" allowBlank="1" showInputMessage="1" showErrorMessage="1" xr:uid="{5A6207C5-D4B1-41CC-A55B-D4EE358A44C5}">
          <x14:formula1>
            <xm:f>Лист1!$B$3:$B$29</xm:f>
          </x14:formula1>
          <xm:sqref>D53:M53</xm:sqref>
        </x14:dataValidation>
        <x14:dataValidation type="list" allowBlank="1" showInputMessage="1" showErrorMessage="1" xr:uid="{5ECCB97D-7AE5-4D92-B80C-A897D72CB51F}">
          <x14:formula1>
            <xm:f>Лист2!$F$4:$F$8</xm:f>
          </x14:formula1>
          <xm:sqref>D26:M26</xm:sqref>
        </x14:dataValidation>
        <x14:dataValidation type="list" allowBlank="1" showInputMessage="1" showErrorMessage="1" xr:uid="{85462B3B-B089-4FCC-A237-29E338DF3438}">
          <x14:formula1>
            <xm:f>Лист2!$F$9:$F$11</xm:f>
          </x14:formula1>
          <xm:sqref>D58:M58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4C1D-18BA-4F85-AE87-B90245C9E985}">
  <dimension ref="B2:D29"/>
  <sheetViews>
    <sheetView topLeftCell="A27" workbookViewId="0">
      <selection activeCell="M14" sqref="M14"/>
    </sheetView>
  </sheetViews>
  <sheetFormatPr defaultRowHeight="16.5" x14ac:dyDescent="0.3"/>
  <cols>
    <col min="2" max="2" width="73.75" customWidth="1"/>
  </cols>
  <sheetData>
    <row r="2" spans="2:4" x14ac:dyDescent="0.3">
      <c r="B2" s="111" t="s">
        <v>152</v>
      </c>
    </row>
    <row r="3" spans="2:4" x14ac:dyDescent="0.3">
      <c r="B3" t="s">
        <v>183</v>
      </c>
    </row>
    <row r="4" spans="2:4" x14ac:dyDescent="0.3">
      <c r="B4" s="110" t="s">
        <v>153</v>
      </c>
    </row>
    <row r="5" spans="2:4" x14ac:dyDescent="0.3">
      <c r="B5" s="110" t="s">
        <v>154</v>
      </c>
      <c r="D5" s="110"/>
    </row>
    <row r="6" spans="2:4" x14ac:dyDescent="0.3">
      <c r="B6" s="110" t="s">
        <v>155</v>
      </c>
    </row>
    <row r="7" spans="2:4" x14ac:dyDescent="0.3">
      <c r="B7" s="110" t="s">
        <v>156</v>
      </c>
    </row>
    <row r="8" spans="2:4" x14ac:dyDescent="0.3">
      <c r="B8" s="110" t="s">
        <v>157</v>
      </c>
    </row>
    <row r="9" spans="2:4" x14ac:dyDescent="0.3">
      <c r="B9" s="110" t="s">
        <v>158</v>
      </c>
    </row>
    <row r="10" spans="2:4" x14ac:dyDescent="0.3">
      <c r="B10" s="110" t="s">
        <v>159</v>
      </c>
    </row>
    <row r="11" spans="2:4" x14ac:dyDescent="0.3">
      <c r="B11" s="110" t="s">
        <v>160</v>
      </c>
    </row>
    <row r="12" spans="2:4" x14ac:dyDescent="0.3">
      <c r="B12" s="110" t="s">
        <v>161</v>
      </c>
    </row>
    <row r="13" spans="2:4" x14ac:dyDescent="0.3">
      <c r="B13" s="110" t="s">
        <v>162</v>
      </c>
    </row>
    <row r="14" spans="2:4" x14ac:dyDescent="0.3">
      <c r="B14" s="110" t="s">
        <v>163</v>
      </c>
    </row>
    <row r="15" spans="2:4" x14ac:dyDescent="0.3">
      <c r="B15" s="110" t="s">
        <v>164</v>
      </c>
    </row>
    <row r="16" spans="2:4" x14ac:dyDescent="0.3">
      <c r="B16" s="110" t="s">
        <v>165</v>
      </c>
    </row>
    <row r="17" spans="2:2" x14ac:dyDescent="0.3">
      <c r="B17" s="110" t="s">
        <v>166</v>
      </c>
    </row>
    <row r="18" spans="2:2" x14ac:dyDescent="0.3">
      <c r="B18" s="110" t="s">
        <v>167</v>
      </c>
    </row>
    <row r="19" spans="2:2" x14ac:dyDescent="0.3">
      <c r="B19" s="110" t="s">
        <v>168</v>
      </c>
    </row>
    <row r="20" spans="2:2" x14ac:dyDescent="0.3">
      <c r="B20" s="110" t="s">
        <v>169</v>
      </c>
    </row>
    <row r="21" spans="2:2" x14ac:dyDescent="0.3">
      <c r="B21" s="110" t="s">
        <v>170</v>
      </c>
    </row>
    <row r="22" spans="2:2" x14ac:dyDescent="0.3">
      <c r="B22" s="110" t="s">
        <v>171</v>
      </c>
    </row>
    <row r="23" spans="2:2" x14ac:dyDescent="0.3">
      <c r="B23" s="110" t="s">
        <v>172</v>
      </c>
    </row>
    <row r="24" spans="2:2" x14ac:dyDescent="0.3">
      <c r="B24" s="110" t="s">
        <v>173</v>
      </c>
    </row>
    <row r="25" spans="2:2" x14ac:dyDescent="0.3">
      <c r="B25" s="110" t="s">
        <v>174</v>
      </c>
    </row>
    <row r="26" spans="2:2" x14ac:dyDescent="0.3">
      <c r="B26" s="110" t="s">
        <v>175</v>
      </c>
    </row>
    <row r="27" spans="2:2" x14ac:dyDescent="0.3">
      <c r="B27" s="110" t="s">
        <v>176</v>
      </c>
    </row>
    <row r="28" spans="2:2" x14ac:dyDescent="0.3">
      <c r="B28" s="110" t="s">
        <v>177</v>
      </c>
    </row>
    <row r="29" spans="2:2" x14ac:dyDescent="0.3">
      <c r="B29" s="110" t="s">
        <v>178</v>
      </c>
    </row>
  </sheetData>
  <hyperlinks>
    <hyperlink ref="B6" r:id="rId1" display="https://bod.frprf.ru/public/documents/plan-meropriyatijj-po-importozameshheniyu-produkcii-v-socialno-znachimykh-otraslyakh-promyshlennosti" xr:uid="{37298F81-2549-4203-BFC9-333D37D634B4}"/>
    <hyperlink ref="B7" r:id="rId2" display="https://bod.frprf.ru/public/documents/perechen-kriticheskojj-produkcii-legkojj-promyshlennosti" xr:uid="{B18D2FFF-763B-4AC1-AC64-45CE477C6F82}"/>
    <hyperlink ref="B8" r:id="rId3" display="https://bod.frprf.ru/public/documents/plan-po-importozameshheniyu-v-lesopromyshlennom-komplekse" xr:uid="{DC4FC46B-21B9-45B4-88C1-730B44941DCB}"/>
    <hyperlink ref="B9" r:id="rId4" display="https://bod.frprf.ru/public/documents/plan-po-importozameshheniyu-v-mashinostroenii-dlya-pishhevojj-i-pererabatyvayushhejj-promyshlennosti" xr:uid="{6898AD36-95CF-4394-AF08-F78B1B4E4082}"/>
    <hyperlink ref="B10" r:id="rId5" display="https://bod.frprf.ru/public/documents/plan-po-importozameshheniyu-v-medicinskojj-promyshlennosti" xr:uid="{947C1DF8-4C80-453C-82D9-9E38A248DB0D}"/>
    <hyperlink ref="B11" r:id="rId6" display="https://bod.frprf.ru/public/documents/plan-po-importozameshheniyu-v-neftegazovom-mashinostroenii" xr:uid="{E9808D19-77CD-4FC1-8907-A46200F88DF5}"/>
    <hyperlink ref="B12" r:id="rId7" display="https://bod.frprf.ru/public/documents/plan-po-importozameshheniyu-v-proizvodstve-stroitelno-dorozhnojj-kommunalnojj-lesozagotovitelnojj-i-nazemnojj-aehrodromnojj-tekhniki" xr:uid="{95ACE226-12D3-4519-B6E8-D9B45CC89E1E}"/>
    <hyperlink ref="B13" r:id="rId8" display="https://bod.frprf.ru/public/documents/plan-po-importozameshheniyu-v-promyshlennosti-obychnykh-vooruzhenijj" xr:uid="{7B14528F-1673-48E5-9CE6-A277F3685F78}"/>
    <hyperlink ref="B14" r:id="rId9" display="https://bod.frprf.ru/public/documents/plan-po-importozameshheniyu-v-radioehlektronnojj-promyshlennosti" xr:uid="{E7AB5F95-961E-4E78-AB63-97763EA329E2}"/>
    <hyperlink ref="B15" r:id="rId10" display="https://bod.frprf.ru/public/documents/plan-importozameshheniya-v-otrasli-selskokhozyajjstvennogo-mashinostroeniya" xr:uid="{98C036C9-716B-41E9-815C-70CDD1455607}"/>
    <hyperlink ref="B16" r:id="rId11" display="https://bod.frprf.ru/public/documents/plan-po-importozameshheniyu-v-stankoinstrumentalnojj-promyshlennosti" xr:uid="{F8838C81-5437-4076-971C-E79C7304483D}"/>
    <hyperlink ref="B17" r:id="rId12" display="https://bod.frprf.ru/public/documents/plan-po-importozameshheniyu-v-otrasli-stroitelnykh-materialov-izdelijj-i-stroitelnykh-konstrukcijj" xr:uid="{61F14433-D7F0-4D7E-9977-4ACD46BD965F}"/>
    <hyperlink ref="B18" r:id="rId13" display="https://bod.frprf.ru/public/documents/perechen-kriticheskojj-promyshlennojj-produkcii-v-otrasli-cvetnojj-metallurgii" xr:uid="{22996117-0E4B-4D93-BAD7-94AF4AE90086}"/>
    <hyperlink ref="B19" r:id="rId14" display="https://bod.frprf.ru/public/documents/plan-po-importozameshheniyu-v-zheleznodorozhnom-mashinostroenii" xr:uid="{953B9099-D2C1-41DB-A066-86D9DCD220FC}"/>
    <hyperlink ref="B20" r:id="rId15" display="https://bod.frprf.ru/public/documents/plan-po-importozameshheniyu-v-farmacevticheskojj-promyshlennosti" xr:uid="{08741995-0FE1-423F-9FE5-F02EEECF4944}"/>
    <hyperlink ref="B21" r:id="rId16" display="https://bod.frprf.ru/public/documents/plan-po-importozameshheniyu-v-chernojj-metallurgii" xr:uid="{4CFF49B2-37DC-425B-B97A-E787E699C5A6}"/>
    <hyperlink ref="B22" r:id="rId17" display="https://bod.frprf.ru/public/documents/plan-po-importozameshheniyu-v-ehnergeticheskom-mashinostroenii-ehlektrotekhnicheskojj-i-kabelnojj-promyshlennosti" xr:uid="{B28A60BC-D164-4A1B-9BD5-897F402A3236}"/>
    <hyperlink ref="B23" r:id="rId18" display="https://bod.frprf.ru/public/documents/plan-po-importozameshheniyu-v-sudostroitelnojj-promyshlennosti" xr:uid="{997A2B29-C05F-4193-A107-4F9ACE06F55B}"/>
    <hyperlink ref="B24" r:id="rId19" display="https://bod.frprf.ru/public/documents/plan-po-importozameshheniyu-v-otrasli-tyazhelogo-mashinostroeniya" xr:uid="{BB7451A2-E86F-437B-BEA8-D30AD5B0E31B}"/>
    <hyperlink ref="B25" r:id="rId20" display="https://bod.frprf.ru/public/documents/plan-po-importozameshheniyu-v-otrasli-kompozitnykh-materialov" xr:uid="{6AC719BC-3A7B-46FD-BB87-E816E924DC0A}"/>
    <hyperlink ref="B26" r:id="rId21" display="https://bod.frprf.ru/public/documents/plan-po-importozameshheniyu-v-otrasli-obrashheniya-s-otkhodami" xr:uid="{D0AC90AE-DDEA-4CC6-9AF2-5586F88CE7CF}"/>
    <hyperlink ref="B27" r:id="rId22" display="https://bod.frprf.ru/public/documents/plan-meropriyatijj-po-importozameshheniyu-v-otrasli-ehkologicheskogo-mashinostroeniya" xr:uid="{485DE7AB-40E9-4F8D-9A88-FC1335102C89}"/>
    <hyperlink ref="B28" r:id="rId23" display="https://bod.frprf.ru/public/documents/plan-meropriyatijj-po-importozameshheniyu-v-sportivnojj-industrii" xr:uid="{61D951B1-8D4D-4648-9B29-B57E5F99B85F}"/>
    <hyperlink ref="B29" r:id="rId24" display="https://bod.frprf.ru/public/documents/plan-meropriyatijj-po-importozameshheniyu-v-otraslyakh-parfyumernojj-kosmeticheskojj-promyshlennosti-i-bytovojj-khimii" xr:uid="{09C53A5C-A489-4A46-9B84-5CC2AF5D6BF5}"/>
    <hyperlink ref="B5" r:id="rId25" display="https://bod.frprf.ru/public/documents/plan-importozameshheniya-v-otrasli-grazhdanskogo-aviastroeniya" xr:uid="{BF5FA158-6A0F-4062-8945-3B158C4C351E}"/>
    <hyperlink ref="B4" r:id="rId26" display="https://bod.frprf.ru/public/documents/plan-importozameshheniya-v-avtomobilnojj-promyshlennosti" xr:uid="{6F04C5C4-0EE9-4082-BE73-DBC119EBF18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A6F7-1967-4C0D-80EA-B193874D4ABF}">
  <dimension ref="A1:AK161"/>
  <sheetViews>
    <sheetView topLeftCell="A3" zoomScale="80" zoomScaleNormal="80" workbookViewId="0">
      <selection activeCell="M33" sqref="M33:M45"/>
    </sheetView>
  </sheetViews>
  <sheetFormatPr defaultColWidth="0" defaultRowHeight="15" customHeight="1" zeroHeight="1" x14ac:dyDescent="0.3"/>
  <cols>
    <col min="1" max="1" width="2.5" customWidth="1"/>
    <col min="2" max="2" width="38.75" customWidth="1"/>
    <col min="3" max="3" width="16.375" customWidth="1"/>
    <col min="4" max="14" width="15.5" customWidth="1"/>
    <col min="15" max="15" width="2.5" customWidth="1"/>
    <col min="16" max="28" width="13.75" hidden="1" customWidth="1"/>
    <col min="29" max="29" width="2.5" hidden="1" customWidth="1"/>
    <col min="30" max="37" width="0" hidden="1" customWidth="1"/>
    <col min="38" max="16384" width="8" hidden="1"/>
  </cols>
  <sheetData>
    <row r="1" spans="2:28" ht="15" customHeight="1" x14ac:dyDescent="0.3"/>
    <row r="2" spans="2:28" ht="16.5" x14ac:dyDescent="0.3"/>
    <row r="3" spans="2:28" ht="16.5" x14ac:dyDescent="0.3"/>
    <row r="4" spans="2:28" ht="16.5" x14ac:dyDescent="0.3"/>
    <row r="5" spans="2:28" ht="29.25" x14ac:dyDescent="0.35">
      <c r="B5" s="122" t="s">
        <v>194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</row>
    <row r="6" spans="2:28" ht="16.5" x14ac:dyDescent="0.3"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</row>
    <row r="7" spans="2:28" ht="20.25" x14ac:dyDescent="0.3">
      <c r="B7" s="124" t="s">
        <v>195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</row>
    <row r="8" spans="2:28" ht="15" customHeight="1" x14ac:dyDescent="0.3">
      <c r="B8" s="300" t="s">
        <v>196</v>
      </c>
      <c r="C8" s="300" t="s">
        <v>197</v>
      </c>
      <c r="D8" s="300" t="s">
        <v>198</v>
      </c>
      <c r="E8" s="300" t="s">
        <v>199</v>
      </c>
      <c r="F8" s="291" t="s">
        <v>200</v>
      </c>
      <c r="G8" s="337" t="s">
        <v>201</v>
      </c>
      <c r="H8" s="338"/>
      <c r="I8" s="338"/>
      <c r="J8" s="338"/>
      <c r="K8" s="338"/>
      <c r="L8" s="338"/>
      <c r="M8" s="338"/>
      <c r="N8" s="339"/>
      <c r="O8" s="346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</row>
    <row r="9" spans="2:28" ht="15" customHeight="1" x14ac:dyDescent="0.3">
      <c r="B9" s="300"/>
      <c r="C9" s="300"/>
      <c r="D9" s="300"/>
      <c r="E9" s="300"/>
      <c r="F9" s="292"/>
      <c r="G9" s="340"/>
      <c r="H9" s="341"/>
      <c r="I9" s="341"/>
      <c r="J9" s="341"/>
      <c r="K9" s="341"/>
      <c r="L9" s="341"/>
      <c r="M9" s="341"/>
      <c r="N9" s="342"/>
      <c r="O9" s="347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</row>
    <row r="10" spans="2:28" ht="16.5" x14ac:dyDescent="0.3">
      <c r="B10" s="300"/>
      <c r="C10" s="300"/>
      <c r="D10" s="300"/>
      <c r="E10" s="300"/>
      <c r="F10" s="293"/>
      <c r="G10" s="343"/>
      <c r="H10" s="344"/>
      <c r="I10" s="344"/>
      <c r="J10" s="344"/>
      <c r="K10" s="344"/>
      <c r="L10" s="344"/>
      <c r="M10" s="344"/>
      <c r="N10" s="345"/>
      <c r="O10" s="348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</row>
    <row r="11" spans="2:28" ht="125.25" customHeight="1" x14ac:dyDescent="0.3">
      <c r="B11" s="126" t="s">
        <v>77</v>
      </c>
      <c r="C11" s="127">
        <v>20000</v>
      </c>
      <c r="D11" s="127">
        <v>60000</v>
      </c>
      <c r="E11" s="128">
        <v>60</v>
      </c>
      <c r="F11" s="129">
        <v>0.05</v>
      </c>
      <c r="G11" s="329" t="s">
        <v>202</v>
      </c>
      <c r="H11" s="330"/>
      <c r="I11" s="330"/>
      <c r="J11" s="330"/>
      <c r="K11" s="330"/>
      <c r="L11" s="330"/>
      <c r="M11" s="330"/>
      <c r="N11" s="331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</row>
    <row r="12" spans="2:28" ht="84" customHeight="1" x14ac:dyDescent="0.3">
      <c r="B12" s="126" t="s">
        <v>203</v>
      </c>
      <c r="C12" s="127">
        <v>5000</v>
      </c>
      <c r="D12" s="127">
        <v>20000</v>
      </c>
      <c r="E12" s="128">
        <v>36</v>
      </c>
      <c r="F12" s="129">
        <v>0.05</v>
      </c>
      <c r="G12" s="329" t="s">
        <v>204</v>
      </c>
      <c r="H12" s="330"/>
      <c r="I12" s="330"/>
      <c r="J12" s="330"/>
      <c r="K12" s="330"/>
      <c r="L12" s="330"/>
      <c r="M12" s="330"/>
      <c r="N12" s="331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</row>
    <row r="13" spans="2:28" ht="110.25" customHeight="1" x14ac:dyDescent="0.3">
      <c r="B13" s="126" t="s">
        <v>205</v>
      </c>
      <c r="C13" s="127">
        <v>20000</v>
      </c>
      <c r="D13" s="127">
        <v>200000</v>
      </c>
      <c r="E13" s="128">
        <v>60</v>
      </c>
      <c r="F13" s="129">
        <v>0.05</v>
      </c>
      <c r="G13" s="349" t="s">
        <v>206</v>
      </c>
      <c r="H13" s="350"/>
      <c r="I13" s="350"/>
      <c r="J13" s="350"/>
      <c r="K13" s="350"/>
      <c r="L13" s="350"/>
      <c r="M13" s="350"/>
      <c r="N13" s="351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</row>
    <row r="14" spans="2:28" ht="142.5" customHeight="1" x14ac:dyDescent="0.3">
      <c r="B14" s="126" t="s">
        <v>207</v>
      </c>
      <c r="C14" s="127">
        <v>20000</v>
      </c>
      <c r="D14" s="127">
        <v>200000</v>
      </c>
      <c r="E14" s="128">
        <v>84</v>
      </c>
      <c r="F14" s="129">
        <v>0.03</v>
      </c>
      <c r="G14" s="352" t="s">
        <v>340</v>
      </c>
      <c r="H14" s="330"/>
      <c r="I14" s="330"/>
      <c r="J14" s="330"/>
      <c r="K14" s="330"/>
      <c r="L14" s="330"/>
      <c r="M14" s="330"/>
      <c r="N14" s="331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</row>
    <row r="15" spans="2:28" ht="227.25" customHeight="1" x14ac:dyDescent="0.3">
      <c r="B15" s="126" t="s">
        <v>182</v>
      </c>
      <c r="C15" s="127">
        <v>20000</v>
      </c>
      <c r="D15" s="127">
        <v>60000</v>
      </c>
      <c r="E15" s="128">
        <v>60</v>
      </c>
      <c r="F15" s="129">
        <v>0.05</v>
      </c>
      <c r="G15" s="329" t="s">
        <v>208</v>
      </c>
      <c r="H15" s="330"/>
      <c r="I15" s="330"/>
      <c r="J15" s="330"/>
      <c r="K15" s="330"/>
      <c r="L15" s="330"/>
      <c r="M15" s="330"/>
      <c r="N15" s="331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</row>
    <row r="16" spans="2:28" ht="299.25" hidden="1" customHeight="1" x14ac:dyDescent="0.3">
      <c r="B16" s="126"/>
      <c r="C16" s="127">
        <v>20000</v>
      </c>
      <c r="D16" s="127">
        <v>200000</v>
      </c>
      <c r="E16" s="128">
        <v>60</v>
      </c>
      <c r="F16" s="129">
        <v>0.05</v>
      </c>
      <c r="G16" s="329" t="s">
        <v>209</v>
      </c>
      <c r="H16" s="330"/>
      <c r="I16" s="330"/>
      <c r="J16" s="330"/>
      <c r="K16" s="330"/>
      <c r="L16" s="330"/>
      <c r="M16" s="330"/>
      <c r="N16" s="331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</row>
    <row r="17" spans="2:29" ht="150.75" hidden="1" customHeight="1" x14ac:dyDescent="0.3">
      <c r="B17" s="126"/>
      <c r="C17" s="127">
        <v>20000</v>
      </c>
      <c r="D17" s="127">
        <v>200000</v>
      </c>
      <c r="E17" s="128">
        <v>60</v>
      </c>
      <c r="F17" s="129">
        <v>0.05</v>
      </c>
      <c r="G17" s="332" t="s">
        <v>210</v>
      </c>
      <c r="H17" s="333"/>
      <c r="I17" s="333"/>
      <c r="J17" s="333"/>
      <c r="K17" s="333"/>
      <c r="L17" s="333"/>
      <c r="M17" s="333"/>
      <c r="N17" s="334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</row>
    <row r="18" spans="2:29" ht="402" hidden="1" customHeight="1" x14ac:dyDescent="0.3">
      <c r="B18" s="126"/>
      <c r="C18" s="127">
        <v>20000</v>
      </c>
      <c r="D18" s="127">
        <v>200000</v>
      </c>
      <c r="E18" s="128">
        <v>60</v>
      </c>
      <c r="F18" s="129">
        <v>0.05</v>
      </c>
      <c r="G18" s="329" t="s">
        <v>211</v>
      </c>
      <c r="H18" s="330"/>
      <c r="I18" s="330"/>
      <c r="J18" s="330"/>
      <c r="K18" s="330"/>
      <c r="L18" s="330"/>
      <c r="M18" s="330"/>
      <c r="N18" s="331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</row>
    <row r="19" spans="2:29" ht="167.25" hidden="1" customHeight="1" x14ac:dyDescent="0.3">
      <c r="B19" s="126"/>
      <c r="C19" s="127">
        <v>100000</v>
      </c>
      <c r="D19" s="127">
        <v>2000000</v>
      </c>
      <c r="E19" s="128">
        <f>12*7</f>
        <v>84</v>
      </c>
      <c r="F19" s="129">
        <v>0.05</v>
      </c>
      <c r="G19" s="332" t="s">
        <v>212</v>
      </c>
      <c r="H19" s="335"/>
      <c r="I19" s="335"/>
      <c r="J19" s="335"/>
      <c r="K19" s="335"/>
      <c r="L19" s="335"/>
      <c r="M19" s="335"/>
      <c r="N19" s="336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</row>
    <row r="20" spans="2:29" ht="257.25" hidden="1" customHeight="1" x14ac:dyDescent="0.3">
      <c r="B20" s="126"/>
      <c r="C20" s="127">
        <v>20000</v>
      </c>
      <c r="D20" s="127">
        <v>200000</v>
      </c>
      <c r="E20" s="128">
        <v>36</v>
      </c>
      <c r="F20" s="129">
        <v>0.05</v>
      </c>
      <c r="G20" s="329" t="s">
        <v>213</v>
      </c>
      <c r="H20" s="330"/>
      <c r="I20" s="330"/>
      <c r="J20" s="330"/>
      <c r="K20" s="330"/>
      <c r="L20" s="330"/>
      <c r="M20" s="330"/>
      <c r="N20" s="331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</row>
    <row r="21" spans="2:29" ht="228" hidden="1" customHeight="1" x14ac:dyDescent="0.3"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</row>
    <row r="22" spans="2:29" ht="16.5" x14ac:dyDescent="0.3">
      <c r="B22" s="130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</row>
    <row r="23" spans="2:29" ht="20.25" x14ac:dyDescent="0.3">
      <c r="B23" s="124" t="s">
        <v>214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</row>
    <row r="24" spans="2:29" ht="15" customHeight="1" x14ac:dyDescent="0.3">
      <c r="B24" s="291" t="s">
        <v>196</v>
      </c>
      <c r="C24" s="291" t="s">
        <v>215</v>
      </c>
      <c r="D24" s="291" t="s">
        <v>216</v>
      </c>
      <c r="E24" s="337" t="s">
        <v>201</v>
      </c>
      <c r="F24" s="338"/>
      <c r="G24" s="338"/>
      <c r="H24" s="338"/>
      <c r="I24" s="338"/>
      <c r="J24" s="339"/>
      <c r="K24" s="131"/>
      <c r="L24" s="131"/>
      <c r="M24" s="131"/>
      <c r="N24" s="131"/>
    </row>
    <row r="25" spans="2:29" ht="15" customHeight="1" x14ac:dyDescent="0.3">
      <c r="B25" s="292"/>
      <c r="C25" s="292"/>
      <c r="D25" s="292"/>
      <c r="E25" s="340"/>
      <c r="F25" s="341"/>
      <c r="G25" s="341"/>
      <c r="H25" s="341"/>
      <c r="I25" s="341"/>
      <c r="J25" s="342"/>
      <c r="K25" s="131"/>
      <c r="L25" s="131"/>
      <c r="M25" s="131"/>
      <c r="N25" s="131"/>
    </row>
    <row r="26" spans="2:29" ht="15" customHeight="1" x14ac:dyDescent="0.3">
      <c r="B26" s="293"/>
      <c r="C26" s="293"/>
      <c r="D26" s="293"/>
      <c r="E26" s="343"/>
      <c r="F26" s="344"/>
      <c r="G26" s="344"/>
      <c r="H26" s="344"/>
      <c r="I26" s="344"/>
      <c r="J26" s="345"/>
      <c r="K26" s="131"/>
      <c r="L26" s="131"/>
      <c r="M26" s="131"/>
      <c r="N26" s="131"/>
    </row>
    <row r="27" spans="2:29" ht="19.5" customHeight="1" x14ac:dyDescent="0.3">
      <c r="B27" s="319" t="str">
        <f>B11</f>
        <v>Проекты развития</v>
      </c>
      <c r="C27" s="320">
        <v>0.03</v>
      </c>
      <c r="D27" s="321">
        <v>36</v>
      </c>
      <c r="E27" s="323" t="s">
        <v>217</v>
      </c>
      <c r="F27" s="324"/>
      <c r="G27" s="324"/>
      <c r="H27" s="324"/>
      <c r="I27" s="324"/>
      <c r="J27" s="325"/>
      <c r="K27" s="131"/>
      <c r="L27" s="131"/>
      <c r="M27" s="131"/>
      <c r="N27" s="131"/>
    </row>
    <row r="28" spans="2:29" ht="8.25" customHeight="1" x14ac:dyDescent="0.3">
      <c r="B28" s="306"/>
      <c r="C28" s="308"/>
      <c r="D28" s="322"/>
      <c r="E28" s="326"/>
      <c r="F28" s="327"/>
      <c r="G28" s="327"/>
      <c r="H28" s="327"/>
      <c r="I28" s="327"/>
      <c r="J28" s="328"/>
      <c r="K28" s="131"/>
      <c r="L28" s="131"/>
      <c r="M28" s="131"/>
      <c r="N28" s="131"/>
    </row>
    <row r="29" spans="2:29" ht="10.5" customHeight="1" x14ac:dyDescent="0.3">
      <c r="B29" s="309" t="str">
        <f>B12</f>
        <v>Проекты лесной промышленности</v>
      </c>
      <c r="C29" s="307">
        <v>0.05</v>
      </c>
      <c r="D29" s="312">
        <v>36</v>
      </c>
      <c r="E29" s="313" t="s">
        <v>218</v>
      </c>
      <c r="F29" s="314"/>
      <c r="G29" s="314"/>
      <c r="H29" s="314"/>
      <c r="I29" s="314"/>
      <c r="J29" s="315"/>
      <c r="K29" s="131"/>
      <c r="L29" s="131"/>
      <c r="M29" s="131"/>
      <c r="N29" s="131"/>
    </row>
    <row r="30" spans="2:29" ht="12" customHeight="1" x14ac:dyDescent="0.3">
      <c r="B30" s="310"/>
      <c r="C30" s="311"/>
      <c r="D30" s="311"/>
      <c r="E30" s="316"/>
      <c r="F30" s="317"/>
      <c r="G30" s="317"/>
      <c r="H30" s="317"/>
      <c r="I30" s="317"/>
      <c r="J30" s="318"/>
      <c r="K30" s="131"/>
      <c r="L30" s="131"/>
      <c r="M30" s="131"/>
      <c r="N30" s="131"/>
    </row>
    <row r="31" spans="2:29" ht="33.75" customHeight="1" x14ac:dyDescent="0.3">
      <c r="B31" s="132" t="str">
        <f>B13</f>
        <v>Утилизация и обезвреживание отходов производства</v>
      </c>
      <c r="C31" s="129">
        <v>0.03</v>
      </c>
      <c r="D31" s="128">
        <v>24</v>
      </c>
      <c r="E31" s="302" t="s">
        <v>219</v>
      </c>
      <c r="F31" s="303"/>
      <c r="G31" s="303"/>
      <c r="H31" s="303"/>
      <c r="I31" s="303"/>
      <c r="J31" s="304"/>
      <c r="K31" s="131"/>
      <c r="L31" s="131"/>
      <c r="M31" s="131"/>
      <c r="N31" s="131"/>
    </row>
    <row r="32" spans="2:29" ht="15" customHeight="1" x14ac:dyDescent="0.3">
      <c r="B32" s="132" t="str">
        <f>B14</f>
        <v>Поддержка проектов НТР</v>
      </c>
      <c r="C32" s="129">
        <v>0.01</v>
      </c>
      <c r="D32" s="128">
        <v>24</v>
      </c>
      <c r="E32" s="302" t="s">
        <v>341</v>
      </c>
      <c r="F32" s="303"/>
      <c r="G32" s="303"/>
      <c r="H32" s="303"/>
      <c r="I32" s="303"/>
      <c r="J32" s="304"/>
      <c r="K32" s="131"/>
      <c r="L32" s="131"/>
      <c r="M32" s="131"/>
      <c r="N32" s="131"/>
    </row>
    <row r="33" spans="2:28" ht="15" customHeight="1" x14ac:dyDescent="0.3">
      <c r="B33" s="132" t="str">
        <f>B15</f>
        <v>Организация УПЦ</v>
      </c>
      <c r="C33" s="129">
        <v>0.03</v>
      </c>
      <c r="D33" s="128">
        <v>36</v>
      </c>
      <c r="E33" s="302" t="s">
        <v>217</v>
      </c>
      <c r="F33" s="303"/>
      <c r="G33" s="303"/>
      <c r="H33" s="303"/>
      <c r="I33" s="303"/>
      <c r="J33" s="304"/>
      <c r="K33" s="131"/>
      <c r="L33" s="131"/>
      <c r="M33" s="131"/>
      <c r="N33" s="131"/>
    </row>
    <row r="34" spans="2:28" ht="15" hidden="1" customHeight="1" x14ac:dyDescent="0.3">
      <c r="B34" s="132"/>
      <c r="C34" s="129"/>
      <c r="D34" s="128"/>
      <c r="E34" s="302"/>
      <c r="F34" s="303"/>
      <c r="G34" s="303"/>
      <c r="H34" s="303"/>
      <c r="I34" s="303"/>
      <c r="J34" s="304"/>
      <c r="K34" s="131"/>
      <c r="L34" s="131"/>
      <c r="M34" s="131"/>
      <c r="N34" s="131"/>
    </row>
    <row r="35" spans="2:28" ht="29.25" hidden="1" customHeight="1" x14ac:dyDescent="0.3">
      <c r="B35" s="132"/>
      <c r="C35" s="129"/>
      <c r="D35" s="128"/>
      <c r="E35" s="302"/>
      <c r="F35" s="303"/>
      <c r="G35" s="303"/>
      <c r="H35" s="303"/>
      <c r="I35" s="303"/>
      <c r="J35" s="304"/>
      <c r="K35" s="131"/>
      <c r="L35" s="131"/>
      <c r="M35" s="131"/>
      <c r="N35" s="131"/>
    </row>
    <row r="36" spans="2:28" ht="55.5" hidden="1" customHeight="1" x14ac:dyDescent="0.3">
      <c r="B36" s="305"/>
      <c r="C36" s="307">
        <v>0.03</v>
      </c>
      <c r="D36" s="128">
        <v>60</v>
      </c>
      <c r="E36" s="302" t="s">
        <v>220</v>
      </c>
      <c r="F36" s="303"/>
      <c r="G36" s="303"/>
      <c r="H36" s="303"/>
      <c r="I36" s="303"/>
      <c r="J36" s="304"/>
      <c r="K36" s="131"/>
      <c r="L36" s="131"/>
      <c r="M36" s="131"/>
      <c r="N36" s="131"/>
    </row>
    <row r="37" spans="2:28" ht="22.5" hidden="1" customHeight="1" x14ac:dyDescent="0.3">
      <c r="B37" s="306"/>
      <c r="C37" s="308"/>
      <c r="D37" s="128">
        <v>60</v>
      </c>
      <c r="E37" s="302" t="s">
        <v>221</v>
      </c>
      <c r="F37" s="303"/>
      <c r="G37" s="303"/>
      <c r="H37" s="303"/>
      <c r="I37" s="303"/>
      <c r="J37" s="304"/>
      <c r="K37" s="131"/>
      <c r="L37" s="131"/>
      <c r="M37" s="131"/>
      <c r="N37" s="131"/>
    </row>
    <row r="38" spans="2:28" ht="15" hidden="1" customHeight="1" x14ac:dyDescent="0.3">
      <c r="B38" s="309"/>
      <c r="C38" s="307">
        <v>0.03</v>
      </c>
      <c r="D38" s="312">
        <v>60</v>
      </c>
      <c r="E38" s="313" t="s">
        <v>222</v>
      </c>
      <c r="F38" s="314"/>
      <c r="G38" s="314"/>
      <c r="H38" s="314"/>
      <c r="I38" s="314"/>
      <c r="J38" s="315"/>
      <c r="K38" s="131"/>
      <c r="L38" s="131"/>
      <c r="M38" s="131"/>
      <c r="N38" s="131"/>
    </row>
    <row r="39" spans="2:28" ht="27.75" hidden="1" customHeight="1" x14ac:dyDescent="0.3">
      <c r="B39" s="310"/>
      <c r="C39" s="311"/>
      <c r="D39" s="311"/>
      <c r="E39" s="316"/>
      <c r="F39" s="317"/>
      <c r="G39" s="317"/>
      <c r="H39" s="317"/>
      <c r="I39" s="317"/>
      <c r="J39" s="318"/>
      <c r="K39" s="131"/>
      <c r="L39" s="131"/>
      <c r="M39" s="131"/>
      <c r="N39" s="131"/>
    </row>
    <row r="40" spans="2:28" ht="75" hidden="1" customHeight="1" x14ac:dyDescent="0.3">
      <c r="B40" s="132"/>
      <c r="C40" s="129">
        <v>0.03</v>
      </c>
      <c r="D40" s="128">
        <v>60</v>
      </c>
      <c r="E40" s="302" t="s">
        <v>223</v>
      </c>
      <c r="F40" s="303"/>
      <c r="G40" s="303"/>
      <c r="H40" s="303"/>
      <c r="I40" s="303"/>
      <c r="J40" s="304"/>
      <c r="K40" s="131"/>
      <c r="L40" s="131"/>
      <c r="M40" s="131"/>
      <c r="N40" s="131"/>
    </row>
    <row r="41" spans="2:28" ht="95.25" hidden="1" customHeight="1" x14ac:dyDescent="0.3">
      <c r="B41" s="132"/>
      <c r="C41" s="129"/>
      <c r="D41" s="128"/>
      <c r="E41" s="302"/>
      <c r="F41" s="303"/>
      <c r="G41" s="303"/>
      <c r="H41" s="303"/>
      <c r="I41" s="303"/>
      <c r="J41" s="304"/>
      <c r="K41" s="131"/>
      <c r="L41" s="131"/>
      <c r="M41" s="131"/>
      <c r="N41" s="131"/>
    </row>
    <row r="42" spans="2:28" ht="63" hidden="1" customHeight="1" x14ac:dyDescent="0.3">
      <c r="B42" s="132"/>
      <c r="C42" s="129">
        <v>0.03</v>
      </c>
      <c r="D42" s="128">
        <f>12*7</f>
        <v>84</v>
      </c>
      <c r="E42" s="302" t="s">
        <v>224</v>
      </c>
      <c r="F42" s="303"/>
      <c r="G42" s="303"/>
      <c r="H42" s="303"/>
      <c r="I42" s="303"/>
      <c r="J42" s="304"/>
      <c r="K42" s="131"/>
      <c r="L42" s="131"/>
      <c r="M42" s="131"/>
      <c r="N42" s="131"/>
    </row>
    <row r="43" spans="2:28" ht="34.5" hidden="1" customHeight="1" x14ac:dyDescent="0.3">
      <c r="B43" s="305"/>
      <c r="C43" s="307">
        <v>0.03</v>
      </c>
      <c r="D43" s="128">
        <v>36</v>
      </c>
      <c r="E43" s="302" t="s">
        <v>225</v>
      </c>
      <c r="F43" s="303"/>
      <c r="G43" s="303"/>
      <c r="H43" s="303"/>
      <c r="I43" s="303"/>
      <c r="J43" s="304"/>
      <c r="K43" s="131"/>
      <c r="L43" s="131"/>
      <c r="M43" s="131"/>
      <c r="N43" s="131"/>
    </row>
    <row r="44" spans="2:28" ht="15" hidden="1" customHeight="1" x14ac:dyDescent="0.3">
      <c r="B44" s="306"/>
      <c r="C44" s="308"/>
      <c r="D44" s="128">
        <v>36</v>
      </c>
      <c r="E44" s="302" t="s">
        <v>226</v>
      </c>
      <c r="F44" s="303"/>
      <c r="G44" s="303"/>
      <c r="H44" s="303"/>
      <c r="I44" s="303"/>
      <c r="J44" s="304"/>
      <c r="K44" s="131"/>
      <c r="L44" s="131"/>
      <c r="M44" s="131"/>
      <c r="N44" s="131"/>
    </row>
    <row r="45" spans="2:28" ht="15" customHeight="1" x14ac:dyDescent="0.3"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</row>
    <row r="46" spans="2:28" ht="20.25" x14ac:dyDescent="0.3">
      <c r="B46" s="124" t="s">
        <v>227</v>
      </c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</row>
    <row r="47" spans="2:28" ht="15" customHeight="1" x14ac:dyDescent="0.3">
      <c r="B47" s="291" t="s">
        <v>196</v>
      </c>
      <c r="C47" s="291" t="s">
        <v>228</v>
      </c>
      <c r="D47" s="291" t="s">
        <v>229</v>
      </c>
      <c r="E47" s="291" t="s">
        <v>230</v>
      </c>
      <c r="F47" s="291" t="s">
        <v>231</v>
      </c>
      <c r="G47" s="131"/>
      <c r="H47" s="131"/>
      <c r="I47" s="131"/>
      <c r="J47" s="131"/>
      <c r="K47" s="131"/>
      <c r="L47" s="131"/>
      <c r="M47" s="131"/>
      <c r="N47" s="131"/>
    </row>
    <row r="48" spans="2:28" ht="15" customHeight="1" x14ac:dyDescent="0.3">
      <c r="B48" s="292"/>
      <c r="C48" s="292"/>
      <c r="D48" s="292"/>
      <c r="E48" s="292"/>
      <c r="F48" s="292"/>
      <c r="G48" s="131"/>
      <c r="H48" s="131"/>
      <c r="I48" s="131"/>
      <c r="J48" s="131"/>
      <c r="K48" s="131"/>
      <c r="L48" s="131"/>
      <c r="M48" s="131"/>
      <c r="N48" s="131"/>
    </row>
    <row r="49" spans="2:28" ht="46.5" customHeight="1" x14ac:dyDescent="0.3">
      <c r="B49" s="293"/>
      <c r="C49" s="293"/>
      <c r="D49" s="293"/>
      <c r="E49" s="293"/>
      <c r="F49" s="293"/>
      <c r="G49" s="131"/>
      <c r="H49" s="131"/>
      <c r="I49" s="131"/>
      <c r="J49" s="131"/>
      <c r="K49" s="131"/>
      <c r="L49" s="131"/>
      <c r="M49" s="131"/>
      <c r="N49" s="131"/>
    </row>
    <row r="50" spans="2:28" ht="15" customHeight="1" x14ac:dyDescent="0.3">
      <c r="B50" s="133" t="str">
        <f>B11</f>
        <v>Проекты развития</v>
      </c>
      <c r="C50" s="134">
        <v>0.2</v>
      </c>
      <c r="D50" s="134">
        <v>0</v>
      </c>
      <c r="E50" s="135">
        <f t="shared" ref="E50:E58" si="0">C11/(1-C50)</f>
        <v>25000</v>
      </c>
      <c r="F50" s="135">
        <f t="shared" ref="F50:F58" si="1">C11*D50</f>
        <v>0</v>
      </c>
      <c r="G50" s="131"/>
      <c r="H50" s="131"/>
      <c r="I50" s="131"/>
      <c r="J50" s="131"/>
      <c r="K50" s="131"/>
      <c r="L50" s="131"/>
      <c r="M50" s="131"/>
      <c r="N50" s="131"/>
    </row>
    <row r="51" spans="2:28" ht="15" customHeight="1" x14ac:dyDescent="0.3">
      <c r="B51" s="133" t="str">
        <f>B12</f>
        <v>Проекты лесной промышленности</v>
      </c>
      <c r="C51" s="134">
        <v>0.2</v>
      </c>
      <c r="D51" s="134">
        <v>0</v>
      </c>
      <c r="E51" s="135">
        <f t="shared" si="0"/>
        <v>6250</v>
      </c>
      <c r="F51" s="135">
        <f t="shared" si="1"/>
        <v>0</v>
      </c>
      <c r="G51" s="131"/>
      <c r="H51" s="131"/>
      <c r="I51" s="131"/>
      <c r="J51" s="131"/>
      <c r="K51" s="131"/>
      <c r="L51" s="131"/>
      <c r="M51" s="131"/>
      <c r="N51" s="131"/>
    </row>
    <row r="52" spans="2:28" ht="15" customHeight="1" x14ac:dyDescent="0.3">
      <c r="B52" s="133" t="str">
        <f>B13</f>
        <v>Утилизация и обезвреживание отходов производства</v>
      </c>
      <c r="C52" s="134">
        <v>0.2</v>
      </c>
      <c r="D52" s="134">
        <v>0</v>
      </c>
      <c r="E52" s="135">
        <f t="shared" si="0"/>
        <v>25000</v>
      </c>
      <c r="F52" s="135">
        <f t="shared" si="1"/>
        <v>0</v>
      </c>
      <c r="G52" s="131"/>
      <c r="H52" s="131"/>
      <c r="I52" s="131"/>
      <c r="J52" s="131"/>
      <c r="K52" s="131"/>
      <c r="L52" s="131"/>
      <c r="M52" s="131"/>
      <c r="N52" s="131"/>
    </row>
    <row r="53" spans="2:28" ht="15" customHeight="1" x14ac:dyDescent="0.3">
      <c r="B53" s="133" t="str">
        <f>B14</f>
        <v>Поддержка проектов НТР</v>
      </c>
      <c r="C53" s="134">
        <v>0.2</v>
      </c>
      <c r="D53" s="134">
        <v>0</v>
      </c>
      <c r="E53" s="135">
        <f t="shared" si="0"/>
        <v>25000</v>
      </c>
      <c r="F53" s="135">
        <f t="shared" si="1"/>
        <v>0</v>
      </c>
      <c r="G53" s="131"/>
      <c r="H53" s="131"/>
      <c r="I53" s="131"/>
      <c r="J53" s="131"/>
      <c r="K53" s="131"/>
      <c r="L53" s="131"/>
      <c r="M53" s="131"/>
      <c r="N53" s="131"/>
    </row>
    <row r="54" spans="2:28" ht="15" customHeight="1" x14ac:dyDescent="0.3">
      <c r="B54" s="133" t="str">
        <f>B15</f>
        <v>Организация УПЦ</v>
      </c>
      <c r="C54" s="134">
        <v>0.2</v>
      </c>
      <c r="D54" s="134">
        <v>0</v>
      </c>
      <c r="E54" s="135">
        <f t="shared" si="0"/>
        <v>25000</v>
      </c>
      <c r="F54" s="135">
        <f t="shared" si="1"/>
        <v>0</v>
      </c>
      <c r="G54" s="131"/>
      <c r="H54" s="131"/>
      <c r="I54" s="131"/>
      <c r="J54" s="131"/>
      <c r="K54" s="131"/>
      <c r="L54" s="131"/>
      <c r="M54" s="131"/>
      <c r="N54" s="131"/>
    </row>
    <row r="55" spans="2:28" ht="15" hidden="1" customHeight="1" x14ac:dyDescent="0.3">
      <c r="B55" s="133">
        <f t="shared" ref="B55:B58" si="2">B16</f>
        <v>0</v>
      </c>
      <c r="C55" s="134">
        <v>0.2</v>
      </c>
      <c r="D55" s="134">
        <v>0</v>
      </c>
      <c r="E55" s="135">
        <f t="shared" si="0"/>
        <v>25000</v>
      </c>
      <c r="F55" s="135">
        <f t="shared" si="1"/>
        <v>0</v>
      </c>
      <c r="G55" s="131"/>
      <c r="H55" s="131"/>
      <c r="I55" s="131"/>
      <c r="J55" s="131"/>
      <c r="K55" s="131"/>
      <c r="L55" s="131"/>
      <c r="M55" s="131"/>
      <c r="N55" s="131"/>
    </row>
    <row r="56" spans="2:28" ht="15" hidden="1" customHeight="1" x14ac:dyDescent="0.3">
      <c r="B56" s="133">
        <f t="shared" si="2"/>
        <v>0</v>
      </c>
      <c r="C56" s="134">
        <v>0.2</v>
      </c>
      <c r="D56" s="134">
        <v>0</v>
      </c>
      <c r="E56" s="135">
        <f t="shared" si="0"/>
        <v>25000</v>
      </c>
      <c r="F56" s="135">
        <f t="shared" si="1"/>
        <v>0</v>
      </c>
      <c r="G56" s="131"/>
      <c r="H56" s="131"/>
      <c r="I56" s="131"/>
      <c r="J56" s="131"/>
      <c r="K56" s="131"/>
      <c r="L56" s="131"/>
      <c r="M56" s="131"/>
      <c r="N56" s="131"/>
    </row>
    <row r="57" spans="2:28" ht="15" hidden="1" customHeight="1" x14ac:dyDescent="0.3">
      <c r="B57" s="133">
        <f t="shared" si="2"/>
        <v>0</v>
      </c>
      <c r="C57" s="134">
        <v>0.2</v>
      </c>
      <c r="D57" s="134">
        <v>0</v>
      </c>
      <c r="E57" s="135">
        <f t="shared" si="0"/>
        <v>25000</v>
      </c>
      <c r="F57" s="135">
        <f t="shared" si="1"/>
        <v>0</v>
      </c>
      <c r="G57" s="131"/>
      <c r="H57" s="131"/>
      <c r="I57" s="131"/>
      <c r="J57" s="131"/>
      <c r="K57" s="131"/>
      <c r="L57" s="131"/>
      <c r="M57" s="131"/>
      <c r="N57" s="131"/>
    </row>
    <row r="58" spans="2:28" ht="15" hidden="1" customHeight="1" x14ac:dyDescent="0.3">
      <c r="B58" s="133">
        <f t="shared" si="2"/>
        <v>0</v>
      </c>
      <c r="C58" s="134">
        <v>0.2</v>
      </c>
      <c r="D58" s="134">
        <v>0</v>
      </c>
      <c r="E58" s="135">
        <f t="shared" si="0"/>
        <v>125000</v>
      </c>
      <c r="F58" s="135">
        <f t="shared" si="1"/>
        <v>0</v>
      </c>
      <c r="G58" s="131"/>
      <c r="H58" s="131"/>
      <c r="I58" s="131"/>
      <c r="J58" s="131"/>
      <c r="K58" s="131"/>
      <c r="L58" s="131"/>
      <c r="M58" s="131"/>
      <c r="N58" s="131"/>
    </row>
    <row r="59" spans="2:28" ht="15" hidden="1" customHeight="1" x14ac:dyDescent="0.3">
      <c r="B59" s="133"/>
      <c r="C59" s="134"/>
      <c r="D59" s="134"/>
      <c r="E59" s="135"/>
      <c r="F59" s="135"/>
      <c r="G59" s="131"/>
      <c r="H59" s="131"/>
      <c r="I59" s="131"/>
      <c r="J59" s="131"/>
      <c r="K59" s="131"/>
      <c r="L59" s="131"/>
      <c r="M59" s="131"/>
      <c r="N59" s="131"/>
    </row>
    <row r="60" spans="2:28" ht="15" hidden="1" customHeight="1" x14ac:dyDescent="0.3">
      <c r="B60" s="133">
        <f>B20</f>
        <v>0</v>
      </c>
      <c r="C60" s="134">
        <v>0.2</v>
      </c>
      <c r="D60" s="134">
        <v>0</v>
      </c>
      <c r="E60" s="135">
        <f>C20/(1-C60)</f>
        <v>25000</v>
      </c>
      <c r="F60" s="135">
        <f>C20*D60</f>
        <v>0</v>
      </c>
      <c r="G60" s="131"/>
      <c r="H60" s="131"/>
      <c r="I60" s="131"/>
      <c r="J60" s="131"/>
      <c r="K60" s="131"/>
      <c r="L60" s="131"/>
      <c r="M60" s="131"/>
      <c r="N60" s="131"/>
    </row>
    <row r="61" spans="2:28" ht="15" customHeight="1" x14ac:dyDescent="0.3"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</row>
    <row r="62" spans="2:28" ht="20.25" hidden="1" x14ac:dyDescent="0.3">
      <c r="B62" s="124" t="s">
        <v>232</v>
      </c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</row>
    <row r="63" spans="2:28" ht="15" hidden="1" customHeight="1" x14ac:dyDescent="0.3">
      <c r="B63" s="291" t="s">
        <v>196</v>
      </c>
      <c r="C63" s="291" t="s">
        <v>228</v>
      </c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</row>
    <row r="64" spans="2:28" ht="15" hidden="1" customHeight="1" x14ac:dyDescent="0.3">
      <c r="B64" s="292"/>
      <c r="C64" s="292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</row>
    <row r="65" spans="2:28" ht="15" hidden="1" customHeight="1" x14ac:dyDescent="0.3">
      <c r="B65" s="293"/>
      <c r="C65" s="293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</row>
    <row r="66" spans="2:28" ht="15" hidden="1" customHeight="1" x14ac:dyDescent="0.3">
      <c r="B66" s="133" t="s">
        <v>233</v>
      </c>
      <c r="C66" s="134">
        <v>0.9</v>
      </c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</row>
    <row r="67" spans="2:28" ht="15" hidden="1" customHeight="1" x14ac:dyDescent="0.3">
      <c r="B67" s="133" t="s">
        <v>234</v>
      </c>
      <c r="C67" s="134">
        <v>0.1</v>
      </c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</row>
    <row r="68" spans="2:28" ht="15" hidden="1" customHeight="1" x14ac:dyDescent="0.3">
      <c r="B68" s="136" t="s">
        <v>49</v>
      </c>
      <c r="C68" s="137">
        <f>SUM(C66:C67)</f>
        <v>1</v>
      </c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</row>
    <row r="69" spans="2:28" ht="15" hidden="1" customHeight="1" x14ac:dyDescent="0.3"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</row>
    <row r="70" spans="2:28" ht="20.25" x14ac:dyDescent="0.3">
      <c r="B70" s="124" t="s">
        <v>235</v>
      </c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</row>
    <row r="71" spans="2:28" ht="15" customHeight="1" x14ac:dyDescent="0.3">
      <c r="B71" s="291" t="s">
        <v>196</v>
      </c>
      <c r="C71" s="291" t="s">
        <v>236</v>
      </c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</row>
    <row r="72" spans="2:28" ht="15" customHeight="1" x14ac:dyDescent="0.3">
      <c r="B72" s="292"/>
      <c r="C72" s="292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</row>
    <row r="73" spans="2:28" ht="33" customHeight="1" x14ac:dyDescent="0.3">
      <c r="B73" s="293"/>
      <c r="C73" s="293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</row>
    <row r="74" spans="2:28" ht="15" customHeight="1" x14ac:dyDescent="0.3">
      <c r="B74" s="133" t="str">
        <f>B50</f>
        <v>Проекты развития</v>
      </c>
      <c r="C74" s="134">
        <v>0.5</v>
      </c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</row>
    <row r="75" spans="2:28" ht="15" customHeight="1" x14ac:dyDescent="0.3">
      <c r="B75" s="133" t="str">
        <f>B51</f>
        <v>Проекты лесной промышленности</v>
      </c>
      <c r="C75" s="134">
        <v>0.5</v>
      </c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</row>
    <row r="76" spans="2:28" ht="15" customHeight="1" x14ac:dyDescent="0.3">
      <c r="B76" s="133" t="str">
        <f>B52</f>
        <v>Утилизация и обезвреживание отходов производства</v>
      </c>
      <c r="C76" s="134" t="s">
        <v>237</v>
      </c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</row>
    <row r="77" spans="2:28" ht="15" customHeight="1" x14ac:dyDescent="0.3">
      <c r="B77" s="133" t="str">
        <f>B53</f>
        <v>Поддержка проектов НТР</v>
      </c>
      <c r="C77" s="134">
        <v>0.5</v>
      </c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</row>
    <row r="78" spans="2:28" ht="15" customHeight="1" x14ac:dyDescent="0.3">
      <c r="B78" s="133" t="str">
        <f>B54</f>
        <v>Организация УПЦ</v>
      </c>
      <c r="C78" s="134" t="s">
        <v>237</v>
      </c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</row>
    <row r="79" spans="2:28" ht="15" customHeight="1" x14ac:dyDescent="0.3"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</row>
    <row r="80" spans="2:28" ht="23.25" hidden="1" x14ac:dyDescent="0.3">
      <c r="B80" s="124" t="s">
        <v>238</v>
      </c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</row>
    <row r="81" spans="2:14" ht="15" hidden="1" customHeight="1" x14ac:dyDescent="0.3">
      <c r="B81" s="138" t="s">
        <v>239</v>
      </c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</row>
    <row r="82" spans="2:14" ht="15" hidden="1" customHeight="1" x14ac:dyDescent="0.3">
      <c r="B82" s="291" t="s">
        <v>240</v>
      </c>
      <c r="C82" s="291" t="s">
        <v>241</v>
      </c>
      <c r="D82" s="291" t="s">
        <v>242</v>
      </c>
      <c r="E82" s="291" t="s">
        <v>243</v>
      </c>
      <c r="F82" s="291" t="s">
        <v>244</v>
      </c>
      <c r="G82" s="291" t="s">
        <v>245</v>
      </c>
      <c r="H82" s="131"/>
      <c r="I82" s="131"/>
      <c r="J82" s="131"/>
      <c r="K82" s="131"/>
      <c r="L82" s="131"/>
      <c r="M82" s="131"/>
      <c r="N82" s="131"/>
    </row>
    <row r="83" spans="2:14" ht="15" hidden="1" customHeight="1" x14ac:dyDescent="0.3">
      <c r="B83" s="292"/>
      <c r="C83" s="292"/>
      <c r="D83" s="292"/>
      <c r="E83" s="292"/>
      <c r="F83" s="292"/>
      <c r="G83" s="292"/>
      <c r="H83" s="131"/>
      <c r="I83" s="131"/>
      <c r="J83" s="131"/>
      <c r="K83" s="131"/>
      <c r="L83" s="131"/>
      <c r="M83" s="131"/>
      <c r="N83" s="131"/>
    </row>
    <row r="84" spans="2:14" ht="31.5" hidden="1" customHeight="1" x14ac:dyDescent="0.3">
      <c r="B84" s="293"/>
      <c r="C84" s="293"/>
      <c r="D84" s="293"/>
      <c r="E84" s="293"/>
      <c r="F84" s="293"/>
      <c r="G84" s="293"/>
      <c r="H84" s="131"/>
      <c r="I84" s="131"/>
      <c r="J84" s="131"/>
      <c r="K84" s="131"/>
      <c r="L84" s="131"/>
      <c r="M84" s="131"/>
      <c r="N84" s="131"/>
    </row>
    <row r="85" spans="2:14" ht="15" hidden="1" customHeight="1" x14ac:dyDescent="0.3">
      <c r="B85" s="133" t="s">
        <v>246</v>
      </c>
      <c r="C85" s="139"/>
      <c r="D85" s="140" t="s">
        <v>247</v>
      </c>
      <c r="E85" s="139"/>
      <c r="F85" s="139"/>
      <c r="G85" s="139"/>
      <c r="H85" s="131"/>
      <c r="I85" s="131"/>
      <c r="J85" s="131"/>
      <c r="K85" s="131"/>
      <c r="L85" s="131"/>
      <c r="M85" s="131"/>
      <c r="N85" s="131"/>
    </row>
    <row r="86" spans="2:14" ht="15" hidden="1" customHeight="1" x14ac:dyDescent="0.3">
      <c r="B86" s="133" t="s">
        <v>248</v>
      </c>
      <c r="C86" s="139"/>
      <c r="D86" s="140" t="s">
        <v>247</v>
      </c>
      <c r="E86" s="139"/>
      <c r="F86" s="139"/>
      <c r="G86" s="139"/>
      <c r="H86" s="131"/>
      <c r="I86" s="131"/>
      <c r="J86" s="131"/>
      <c r="K86" s="131"/>
      <c r="L86" s="131"/>
      <c r="M86" s="131"/>
      <c r="N86" s="131"/>
    </row>
    <row r="87" spans="2:14" ht="15" hidden="1" customHeight="1" x14ac:dyDescent="0.3">
      <c r="B87" s="133" t="s">
        <v>249</v>
      </c>
      <c r="C87" s="139"/>
      <c r="D87" s="140" t="s">
        <v>247</v>
      </c>
      <c r="E87" s="139"/>
      <c r="F87" s="139"/>
      <c r="G87" s="139"/>
      <c r="H87" s="131"/>
      <c r="I87" s="131"/>
      <c r="J87" s="131"/>
      <c r="K87" s="131"/>
      <c r="L87" s="131"/>
      <c r="M87" s="131"/>
      <c r="N87" s="131"/>
    </row>
    <row r="88" spans="2:14" ht="15" hidden="1" customHeight="1" x14ac:dyDescent="0.3">
      <c r="B88" s="133" t="s">
        <v>250</v>
      </c>
      <c r="C88" s="139"/>
      <c r="D88" s="140" t="s">
        <v>247</v>
      </c>
      <c r="E88" s="139"/>
      <c r="F88" s="139"/>
      <c r="G88" s="139"/>
      <c r="H88" s="131"/>
      <c r="I88" s="131"/>
      <c r="J88" s="131"/>
      <c r="K88" s="131"/>
      <c r="L88" s="131"/>
      <c r="M88" s="131"/>
      <c r="N88" s="131"/>
    </row>
    <row r="89" spans="2:14" ht="15" hidden="1" customHeight="1" x14ac:dyDescent="0.3">
      <c r="B89" s="133" t="s">
        <v>251</v>
      </c>
      <c r="C89" s="139"/>
      <c r="D89" s="140" t="s">
        <v>247</v>
      </c>
      <c r="E89" s="139"/>
      <c r="F89" s="139"/>
      <c r="G89" s="139"/>
      <c r="H89" s="131"/>
      <c r="I89" s="131"/>
      <c r="J89" s="131"/>
      <c r="K89" s="131"/>
      <c r="L89" s="131"/>
      <c r="M89" s="131"/>
      <c r="N89" s="131"/>
    </row>
    <row r="90" spans="2:14" ht="15" hidden="1" customHeight="1" x14ac:dyDescent="0.3">
      <c r="B90" s="133" t="s">
        <v>252</v>
      </c>
      <c r="C90" s="139"/>
      <c r="D90" s="140" t="s">
        <v>247</v>
      </c>
      <c r="E90" s="139"/>
      <c r="F90" s="139"/>
      <c r="G90" s="139"/>
      <c r="H90" s="131"/>
      <c r="I90" s="131"/>
      <c r="J90" s="131"/>
      <c r="K90" s="131"/>
      <c r="L90" s="131"/>
      <c r="M90" s="131"/>
      <c r="N90" s="131"/>
    </row>
    <row r="91" spans="2:14" ht="15" hidden="1" customHeight="1" x14ac:dyDescent="0.3">
      <c r="B91" s="133" t="s">
        <v>253</v>
      </c>
      <c r="C91" s="139"/>
      <c r="D91" s="140" t="s">
        <v>247</v>
      </c>
      <c r="E91" s="139"/>
      <c r="F91" s="139"/>
      <c r="G91" s="139"/>
      <c r="H91" s="131"/>
      <c r="I91" s="131"/>
      <c r="J91" s="131"/>
      <c r="K91" s="131"/>
      <c r="L91" s="131"/>
      <c r="M91" s="131"/>
      <c r="N91" s="131"/>
    </row>
    <row r="92" spans="2:14" ht="15" hidden="1" customHeight="1" x14ac:dyDescent="0.3">
      <c r="B92" s="133" t="s">
        <v>254</v>
      </c>
      <c r="C92" s="139"/>
      <c r="D92" s="140" t="s">
        <v>247</v>
      </c>
      <c r="E92" s="139"/>
      <c r="F92" s="139"/>
      <c r="G92" s="139"/>
      <c r="H92" s="131"/>
      <c r="I92" s="131"/>
      <c r="J92" s="131"/>
      <c r="K92" s="131"/>
      <c r="L92" s="131"/>
      <c r="M92" s="131"/>
      <c r="N92" s="131"/>
    </row>
    <row r="93" spans="2:14" ht="15" hidden="1" customHeight="1" x14ac:dyDescent="0.3">
      <c r="B93" s="133" t="s">
        <v>255</v>
      </c>
      <c r="C93" s="139"/>
      <c r="D93" s="140" t="s">
        <v>247</v>
      </c>
      <c r="E93" s="139"/>
      <c r="F93" s="139"/>
      <c r="G93" s="139"/>
      <c r="H93" s="131"/>
      <c r="I93" s="131"/>
      <c r="J93" s="131"/>
      <c r="K93" s="131"/>
      <c r="L93" s="131"/>
      <c r="M93" s="131"/>
      <c r="N93" s="131"/>
    </row>
    <row r="94" spans="2:14" ht="15" hidden="1" customHeight="1" x14ac:dyDescent="0.3">
      <c r="B94" s="133" t="s">
        <v>256</v>
      </c>
      <c r="C94" s="139"/>
      <c r="D94" s="140" t="s">
        <v>247</v>
      </c>
      <c r="E94" s="139"/>
      <c r="F94" s="139"/>
      <c r="G94" s="140"/>
      <c r="H94" s="131"/>
      <c r="I94" s="131"/>
      <c r="J94" s="131"/>
      <c r="K94" s="131"/>
      <c r="L94" s="131"/>
      <c r="M94" s="131"/>
      <c r="N94" s="131"/>
    </row>
    <row r="95" spans="2:14" ht="15" hidden="1" customHeight="1" x14ac:dyDescent="0.3">
      <c r="B95" s="133" t="s">
        <v>257</v>
      </c>
      <c r="C95" s="139"/>
      <c r="D95" s="140"/>
      <c r="E95" s="139"/>
      <c r="F95" s="139"/>
      <c r="G95" s="140" t="s">
        <v>247</v>
      </c>
      <c r="H95" s="131"/>
      <c r="I95" s="131"/>
      <c r="J95" s="131"/>
      <c r="K95" s="131"/>
      <c r="L95" s="131"/>
      <c r="M95" s="131"/>
      <c r="N95" s="131"/>
    </row>
    <row r="96" spans="2:14" ht="15" hidden="1" customHeight="1" x14ac:dyDescent="0.3">
      <c r="B96" s="133" t="s">
        <v>258</v>
      </c>
      <c r="C96" s="139"/>
      <c r="D96" s="140"/>
      <c r="E96" s="139"/>
      <c r="F96" s="139"/>
      <c r="G96" s="140" t="s">
        <v>247</v>
      </c>
      <c r="H96" s="131"/>
      <c r="I96" s="131"/>
      <c r="J96" s="131"/>
      <c r="K96" s="131"/>
      <c r="L96" s="131"/>
      <c r="M96" s="131"/>
      <c r="N96" s="131"/>
    </row>
    <row r="97" spans="2:14" ht="15" hidden="1" customHeight="1" x14ac:dyDescent="0.3">
      <c r="B97" s="133" t="s">
        <v>259</v>
      </c>
      <c r="C97" s="139"/>
      <c r="D97" s="140"/>
      <c r="E97" s="139"/>
      <c r="F97" s="139"/>
      <c r="G97" s="140" t="s">
        <v>247</v>
      </c>
      <c r="H97" s="131"/>
      <c r="I97" s="131"/>
      <c r="J97" s="131"/>
      <c r="K97" s="131"/>
      <c r="L97" s="131"/>
      <c r="M97" s="131"/>
      <c r="N97" s="131"/>
    </row>
    <row r="98" spans="2:14" ht="15" hidden="1" customHeight="1" x14ac:dyDescent="0.3">
      <c r="B98" s="133" t="s">
        <v>260</v>
      </c>
      <c r="C98" s="139"/>
      <c r="D98" s="140"/>
      <c r="E98" s="139"/>
      <c r="F98" s="139"/>
      <c r="G98" s="140" t="s">
        <v>247</v>
      </c>
      <c r="H98" s="131"/>
      <c r="I98" s="131"/>
      <c r="J98" s="131"/>
      <c r="K98" s="131"/>
      <c r="L98" s="131"/>
      <c r="M98" s="131"/>
      <c r="N98" s="131"/>
    </row>
    <row r="99" spans="2:14" ht="15" hidden="1" customHeight="1" x14ac:dyDescent="0.3">
      <c r="B99" s="133" t="s">
        <v>261</v>
      </c>
      <c r="C99" s="139"/>
      <c r="D99" s="140"/>
      <c r="E99" s="139"/>
      <c r="F99" s="139"/>
      <c r="G99" s="140" t="s">
        <v>247</v>
      </c>
      <c r="H99" s="131"/>
      <c r="I99" s="131"/>
      <c r="J99" s="131"/>
      <c r="K99" s="131"/>
      <c r="L99" s="131"/>
      <c r="M99" s="131"/>
      <c r="N99" s="131"/>
    </row>
    <row r="100" spans="2:14" ht="15" hidden="1" customHeight="1" x14ac:dyDescent="0.3">
      <c r="B100" s="133" t="s">
        <v>262</v>
      </c>
      <c r="C100" s="139"/>
      <c r="D100" s="140"/>
      <c r="E100" s="139"/>
      <c r="F100" s="139"/>
      <c r="G100" s="140" t="s">
        <v>247</v>
      </c>
      <c r="H100" s="131"/>
      <c r="I100" s="131"/>
      <c r="J100" s="131"/>
      <c r="K100" s="131"/>
      <c r="L100" s="131"/>
      <c r="M100" s="131"/>
      <c r="N100" s="131"/>
    </row>
    <row r="101" spans="2:14" ht="15" hidden="1" customHeight="1" x14ac:dyDescent="0.3">
      <c r="B101" s="133" t="s">
        <v>263</v>
      </c>
      <c r="C101" s="139"/>
      <c r="D101" s="140"/>
      <c r="E101" s="139"/>
      <c r="F101" s="139"/>
      <c r="G101" s="140" t="s">
        <v>247</v>
      </c>
      <c r="H101" s="131"/>
      <c r="I101" s="131"/>
      <c r="J101" s="131"/>
      <c r="K101" s="131"/>
      <c r="L101" s="131"/>
      <c r="M101" s="131"/>
      <c r="N101" s="131"/>
    </row>
    <row r="102" spans="2:14" ht="15" hidden="1" customHeight="1" x14ac:dyDescent="0.3">
      <c r="B102" s="133" t="s">
        <v>264</v>
      </c>
      <c r="C102" s="139"/>
      <c r="D102" s="140"/>
      <c r="E102" s="139"/>
      <c r="F102" s="139"/>
      <c r="G102" s="140" t="s">
        <v>247</v>
      </c>
      <c r="H102" s="131"/>
      <c r="I102" s="131"/>
      <c r="J102" s="131"/>
      <c r="K102" s="131"/>
      <c r="L102" s="131"/>
      <c r="M102" s="131"/>
      <c r="N102" s="131"/>
    </row>
    <row r="103" spans="2:14" ht="15" hidden="1" customHeight="1" x14ac:dyDescent="0.3">
      <c r="B103" s="133" t="s">
        <v>265</v>
      </c>
      <c r="C103" s="139"/>
      <c r="D103" s="140"/>
      <c r="E103" s="139"/>
      <c r="F103" s="139"/>
      <c r="G103" s="140" t="s">
        <v>247</v>
      </c>
      <c r="H103" s="131"/>
      <c r="I103" s="131"/>
      <c r="J103" s="131"/>
      <c r="K103" s="131"/>
      <c r="L103" s="131"/>
      <c r="M103" s="131"/>
      <c r="N103" s="131"/>
    </row>
    <row r="104" spans="2:14" ht="15" hidden="1" customHeight="1" x14ac:dyDescent="0.3">
      <c r="B104" s="133" t="s">
        <v>266</v>
      </c>
      <c r="C104" s="139"/>
      <c r="D104" s="140"/>
      <c r="E104" s="139"/>
      <c r="F104" s="139"/>
      <c r="G104" s="140" t="s">
        <v>247</v>
      </c>
      <c r="H104" s="131"/>
      <c r="I104" s="131"/>
      <c r="J104" s="131"/>
      <c r="K104" s="131"/>
      <c r="L104" s="131"/>
      <c r="M104" s="131"/>
      <c r="N104" s="131"/>
    </row>
    <row r="105" spans="2:14" ht="15" hidden="1" customHeight="1" x14ac:dyDescent="0.3">
      <c r="B105" s="133" t="s">
        <v>267</v>
      </c>
      <c r="C105" s="139"/>
      <c r="D105" s="140"/>
      <c r="E105" s="139"/>
      <c r="F105" s="139"/>
      <c r="G105" s="140" t="s">
        <v>247</v>
      </c>
      <c r="H105" s="131"/>
      <c r="I105" s="131"/>
      <c r="J105" s="131"/>
      <c r="K105" s="131"/>
      <c r="L105" s="131"/>
      <c r="M105" s="131"/>
      <c r="N105" s="131"/>
    </row>
    <row r="106" spans="2:14" ht="15" hidden="1" customHeight="1" x14ac:dyDescent="0.3">
      <c r="B106" s="133" t="s">
        <v>268</v>
      </c>
      <c r="C106" s="140" t="s">
        <v>247</v>
      </c>
      <c r="D106" s="140"/>
      <c r="E106" s="139"/>
      <c r="F106" s="139"/>
      <c r="G106" s="141"/>
      <c r="H106" s="131"/>
      <c r="I106" s="131"/>
      <c r="J106" s="131"/>
      <c r="K106" s="131"/>
      <c r="L106" s="131"/>
      <c r="M106" s="131"/>
      <c r="N106" s="131"/>
    </row>
    <row r="107" spans="2:14" ht="15" hidden="1" customHeight="1" x14ac:dyDescent="0.3">
      <c r="B107" s="133" t="s">
        <v>269</v>
      </c>
      <c r="C107" s="140" t="s">
        <v>247</v>
      </c>
      <c r="D107" s="140"/>
      <c r="E107" s="139"/>
      <c r="F107" s="139"/>
      <c r="G107" s="141"/>
      <c r="H107" s="131"/>
      <c r="I107" s="131"/>
      <c r="J107" s="131"/>
      <c r="K107" s="131"/>
      <c r="L107" s="131"/>
      <c r="M107" s="131"/>
      <c r="N107" s="131"/>
    </row>
    <row r="108" spans="2:14" ht="15" hidden="1" customHeight="1" x14ac:dyDescent="0.3">
      <c r="B108" s="133" t="s">
        <v>270</v>
      </c>
      <c r="C108" s="139"/>
      <c r="D108" s="140"/>
      <c r="E108" s="140" t="s">
        <v>247</v>
      </c>
      <c r="F108" s="139"/>
      <c r="G108" s="139"/>
      <c r="H108" s="131"/>
      <c r="I108" s="131"/>
      <c r="J108" s="131"/>
      <c r="K108" s="131"/>
      <c r="L108" s="131"/>
      <c r="M108" s="131"/>
      <c r="N108" s="131"/>
    </row>
    <row r="109" spans="2:14" ht="15" hidden="1" customHeight="1" x14ac:dyDescent="0.3">
      <c r="B109" s="133" t="s">
        <v>271</v>
      </c>
      <c r="C109" s="139"/>
      <c r="D109" s="140"/>
      <c r="E109" s="140" t="s">
        <v>247</v>
      </c>
      <c r="F109" s="139"/>
      <c r="G109" s="139"/>
      <c r="H109" s="131"/>
      <c r="I109" s="131"/>
      <c r="J109" s="131"/>
      <c r="K109" s="131"/>
      <c r="L109" s="131"/>
      <c r="M109" s="131"/>
      <c r="N109" s="131"/>
    </row>
    <row r="110" spans="2:14" ht="15" hidden="1" customHeight="1" x14ac:dyDescent="0.3">
      <c r="B110" s="133" t="s">
        <v>272</v>
      </c>
      <c r="C110" s="139"/>
      <c r="D110" s="140"/>
      <c r="E110" s="140" t="s">
        <v>247</v>
      </c>
      <c r="F110" s="139"/>
      <c r="G110" s="139"/>
      <c r="H110" s="131"/>
      <c r="I110" s="131"/>
      <c r="J110" s="131"/>
      <c r="K110" s="131"/>
      <c r="L110" s="131"/>
      <c r="M110" s="131"/>
      <c r="N110" s="131"/>
    </row>
    <row r="111" spans="2:14" ht="15" hidden="1" customHeight="1" x14ac:dyDescent="0.3">
      <c r="B111" s="133" t="s">
        <v>273</v>
      </c>
      <c r="C111" s="139"/>
      <c r="D111" s="140"/>
      <c r="E111" s="140" t="s">
        <v>247</v>
      </c>
      <c r="F111" s="139"/>
      <c r="G111" s="139"/>
      <c r="H111" s="131"/>
      <c r="I111" s="131"/>
      <c r="J111" s="131"/>
      <c r="K111" s="131"/>
      <c r="L111" s="131"/>
      <c r="M111" s="131"/>
      <c r="N111" s="131"/>
    </row>
    <row r="112" spans="2:14" ht="15" hidden="1" customHeight="1" x14ac:dyDescent="0.3">
      <c r="B112" s="133" t="s">
        <v>274</v>
      </c>
      <c r="C112" s="139"/>
      <c r="D112" s="140"/>
      <c r="E112" s="140" t="s">
        <v>247</v>
      </c>
      <c r="F112" s="139"/>
      <c r="G112" s="139"/>
      <c r="H112" s="131"/>
      <c r="I112" s="131"/>
      <c r="J112" s="131"/>
      <c r="K112" s="131"/>
      <c r="L112" s="131"/>
      <c r="M112" s="131"/>
      <c r="N112" s="131"/>
    </row>
    <row r="113" spans="2:28" ht="15" hidden="1" customHeight="1" x14ac:dyDescent="0.3">
      <c r="B113" s="133" t="s">
        <v>275</v>
      </c>
      <c r="C113" s="139"/>
      <c r="D113" s="140"/>
      <c r="E113" s="140" t="s">
        <v>247</v>
      </c>
      <c r="F113" s="139"/>
      <c r="G113" s="139"/>
      <c r="H113" s="131"/>
      <c r="I113" s="131"/>
      <c r="J113" s="131"/>
      <c r="K113" s="131"/>
      <c r="L113" s="131"/>
      <c r="M113" s="131"/>
      <c r="N113" s="131"/>
    </row>
    <row r="114" spans="2:28" ht="15" hidden="1" customHeight="1" x14ac:dyDescent="0.3">
      <c r="B114" s="133" t="s">
        <v>276</v>
      </c>
      <c r="C114" s="139"/>
      <c r="D114" s="140"/>
      <c r="E114" s="140" t="s">
        <v>247</v>
      </c>
      <c r="F114" s="139"/>
      <c r="G114" s="139"/>
      <c r="H114" s="131"/>
      <c r="I114" s="131"/>
      <c r="J114" s="131"/>
      <c r="K114" s="131"/>
      <c r="L114" s="131"/>
      <c r="M114" s="131"/>
      <c r="N114" s="131"/>
    </row>
    <row r="115" spans="2:28" ht="15" hidden="1" customHeight="1" x14ac:dyDescent="0.3">
      <c r="B115" s="133" t="s">
        <v>277</v>
      </c>
      <c r="C115" s="139"/>
      <c r="D115" s="140"/>
      <c r="E115" s="139"/>
      <c r="F115" s="140" t="s">
        <v>247</v>
      </c>
      <c r="G115" s="139"/>
      <c r="H115" s="131"/>
      <c r="I115" s="131"/>
      <c r="J115" s="131"/>
      <c r="K115" s="131"/>
      <c r="L115" s="131"/>
      <c r="M115" s="131"/>
      <c r="N115" s="131"/>
    </row>
    <row r="116" spans="2:28" ht="15" hidden="1" customHeight="1" x14ac:dyDescent="0.3">
      <c r="B116" s="133" t="s">
        <v>278</v>
      </c>
      <c r="C116" s="139"/>
      <c r="D116" s="140"/>
      <c r="E116" s="139"/>
      <c r="F116" s="140" t="s">
        <v>247</v>
      </c>
      <c r="G116" s="139"/>
      <c r="H116" s="131"/>
      <c r="I116" s="131"/>
      <c r="J116" s="131"/>
      <c r="K116" s="131"/>
      <c r="L116" s="131"/>
      <c r="M116" s="131"/>
      <c r="N116" s="131"/>
    </row>
    <row r="117" spans="2:28" ht="15" hidden="1" customHeight="1" x14ac:dyDescent="0.3">
      <c r="B117" s="133" t="s">
        <v>279</v>
      </c>
      <c r="C117" s="139"/>
      <c r="D117" s="140"/>
      <c r="E117" s="139"/>
      <c r="F117" s="140" t="s">
        <v>247</v>
      </c>
      <c r="G117" s="139"/>
      <c r="H117" s="131"/>
      <c r="I117" s="131"/>
      <c r="J117" s="131"/>
      <c r="K117" s="131"/>
      <c r="L117" s="131"/>
      <c r="M117" s="131"/>
      <c r="N117" s="131"/>
    </row>
    <row r="118" spans="2:28" ht="15" hidden="1" customHeight="1" x14ac:dyDescent="0.3">
      <c r="B118" s="133" t="s">
        <v>280</v>
      </c>
      <c r="C118" s="141"/>
      <c r="D118" s="140"/>
      <c r="E118" s="139"/>
      <c r="F118" s="140" t="s">
        <v>247</v>
      </c>
      <c r="G118" s="139"/>
      <c r="H118" s="131"/>
      <c r="I118" s="131"/>
      <c r="J118" s="131"/>
      <c r="K118" s="131"/>
      <c r="L118" s="131"/>
      <c r="M118" s="131"/>
      <c r="N118" s="131"/>
    </row>
    <row r="119" spans="2:28" ht="15" hidden="1" customHeight="1" x14ac:dyDescent="0.3">
      <c r="B119" s="294" t="s">
        <v>281</v>
      </c>
      <c r="C119" s="295"/>
      <c r="D119" s="295"/>
      <c r="E119" s="296"/>
      <c r="F119" s="296"/>
      <c r="G119" s="296"/>
      <c r="H119" s="131"/>
      <c r="I119" s="131"/>
      <c r="J119" s="131"/>
      <c r="K119" s="131"/>
      <c r="L119" s="131"/>
      <c r="M119" s="131"/>
      <c r="N119" s="131"/>
    </row>
    <row r="120" spans="2:28" ht="15" hidden="1" customHeight="1" x14ac:dyDescent="0.3">
      <c r="B120" s="297"/>
      <c r="C120" s="298"/>
      <c r="D120" s="298"/>
      <c r="E120" s="299"/>
      <c r="F120" s="299"/>
      <c r="G120" s="299"/>
      <c r="H120" s="131"/>
      <c r="I120" s="131"/>
      <c r="J120" s="131"/>
      <c r="K120" s="131"/>
      <c r="L120" s="131"/>
      <c r="M120" s="131"/>
      <c r="N120" s="131"/>
    </row>
    <row r="121" spans="2:28" ht="15" hidden="1" customHeight="1" x14ac:dyDescent="0.3">
      <c r="B121" s="297"/>
      <c r="C121" s="298"/>
      <c r="D121" s="298"/>
      <c r="E121" s="299"/>
      <c r="F121" s="299"/>
      <c r="G121" s="299"/>
      <c r="H121" s="131"/>
      <c r="I121" s="131"/>
      <c r="J121" s="131"/>
      <c r="K121" s="131"/>
      <c r="L121" s="131"/>
      <c r="M121" s="131"/>
      <c r="N121" s="131"/>
    </row>
    <row r="122" spans="2:28" ht="15" hidden="1" customHeight="1" x14ac:dyDescent="0.3">
      <c r="B122" s="297"/>
      <c r="C122" s="298"/>
      <c r="D122" s="298"/>
      <c r="E122" s="299"/>
      <c r="F122" s="299"/>
      <c r="G122" s="299"/>
      <c r="H122" s="131"/>
      <c r="I122" s="131"/>
      <c r="J122" s="131"/>
      <c r="K122" s="131"/>
      <c r="L122" s="131"/>
      <c r="M122" s="131"/>
      <c r="N122" s="131"/>
    </row>
    <row r="123" spans="2:28" ht="15" hidden="1" customHeight="1" x14ac:dyDescent="0.3">
      <c r="B123" s="297"/>
      <c r="C123" s="298"/>
      <c r="D123" s="298"/>
      <c r="E123" s="299"/>
      <c r="F123" s="299"/>
      <c r="G123" s="299"/>
      <c r="H123" s="131"/>
      <c r="I123" s="131"/>
      <c r="J123" s="131"/>
      <c r="K123" s="131"/>
      <c r="L123" s="131"/>
      <c r="M123" s="131"/>
      <c r="N123" s="131"/>
    </row>
    <row r="124" spans="2:28" ht="15" hidden="1" customHeight="1" x14ac:dyDescent="0.3"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</row>
    <row r="125" spans="2:28" ht="15" hidden="1" customHeight="1" x14ac:dyDescent="0.3">
      <c r="B125" s="138" t="s">
        <v>227</v>
      </c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</row>
    <row r="126" spans="2:28" ht="15" hidden="1" customHeight="1" x14ac:dyDescent="0.3">
      <c r="B126" s="300" t="s">
        <v>196</v>
      </c>
      <c r="C126" s="301" t="s">
        <v>197</v>
      </c>
      <c r="D126" s="288" t="s">
        <v>228</v>
      </c>
      <c r="E126" s="288" t="s">
        <v>229</v>
      </c>
      <c r="F126" s="288" t="s">
        <v>230</v>
      </c>
      <c r="G126" s="288" t="s">
        <v>231</v>
      </c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</row>
    <row r="127" spans="2:28" ht="15" hidden="1" customHeight="1" x14ac:dyDescent="0.3">
      <c r="B127" s="300"/>
      <c r="C127" s="301"/>
      <c r="D127" s="289"/>
      <c r="E127" s="289"/>
      <c r="F127" s="289"/>
      <c r="G127" s="289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</row>
    <row r="128" spans="2:28" ht="16.5" hidden="1" x14ac:dyDescent="0.3">
      <c r="B128" s="300"/>
      <c r="C128" s="301"/>
      <c r="D128" s="290"/>
      <c r="E128" s="290"/>
      <c r="F128" s="290"/>
      <c r="G128" s="290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</row>
    <row r="129" spans="2:28" ht="16.5" hidden="1" x14ac:dyDescent="0.3">
      <c r="B129" s="142" t="s">
        <v>282</v>
      </c>
      <c r="C129" s="135">
        <v>10000</v>
      </c>
      <c r="D129" s="134">
        <v>0.2</v>
      </c>
      <c r="E129" s="134">
        <v>0</v>
      </c>
      <c r="F129" s="135">
        <f>C129/(1-D129)</f>
        <v>12500</v>
      </c>
      <c r="G129" s="135">
        <f>C129*E129</f>
        <v>0</v>
      </c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</row>
    <row r="130" spans="2:28" ht="16.5" hidden="1" x14ac:dyDescent="0.3">
      <c r="B130" s="142" t="s">
        <v>283</v>
      </c>
      <c r="C130" s="135">
        <v>10000</v>
      </c>
      <c r="D130" s="134">
        <v>0.2</v>
      </c>
      <c r="E130" s="134">
        <v>0</v>
      </c>
      <c r="F130" s="135">
        <f>C130/(1-D130)</f>
        <v>12500</v>
      </c>
      <c r="G130" s="135">
        <f>C130*E130</f>
        <v>0</v>
      </c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</row>
    <row r="131" spans="2:28" ht="15" hidden="1" customHeight="1" x14ac:dyDescent="0.3">
      <c r="B131" s="142" t="s">
        <v>284</v>
      </c>
      <c r="C131" s="135">
        <v>10000</v>
      </c>
      <c r="D131" s="134">
        <v>0.2</v>
      </c>
      <c r="E131" s="134">
        <v>0</v>
      </c>
      <c r="F131" s="135">
        <f>C131/(1-D131)</f>
        <v>12500</v>
      </c>
      <c r="G131" s="135">
        <f>C131*E131</f>
        <v>0</v>
      </c>
      <c r="H131" s="131"/>
      <c r="I131" s="131"/>
      <c r="J131" s="131"/>
      <c r="K131" s="131"/>
      <c r="L131" s="131"/>
      <c r="M131" s="131"/>
      <c r="N131" s="131"/>
    </row>
    <row r="132" spans="2:28" ht="15" hidden="1" customHeight="1" x14ac:dyDescent="0.3"/>
    <row r="133" spans="2:28" ht="15" customHeight="1" x14ac:dyDescent="0.3"/>
    <row r="134" spans="2:28" ht="15" customHeight="1" x14ac:dyDescent="0.3">
      <c r="B134">
        <v>1</v>
      </c>
      <c r="C134" t="s">
        <v>285</v>
      </c>
    </row>
    <row r="135" spans="2:28" ht="15" customHeight="1" x14ac:dyDescent="0.3">
      <c r="B135">
        <v>2</v>
      </c>
      <c r="C135" t="s">
        <v>286</v>
      </c>
    </row>
    <row r="136" spans="2:28" ht="15" customHeight="1" x14ac:dyDescent="0.3"/>
    <row r="137" spans="2:28" ht="15" customHeight="1" x14ac:dyDescent="0.3"/>
    <row r="138" spans="2:28" ht="15" customHeight="1" x14ac:dyDescent="0.3"/>
    <row r="139" spans="2:28" ht="15" customHeight="1" x14ac:dyDescent="0.3"/>
    <row r="140" spans="2:28" ht="15" customHeight="1" x14ac:dyDescent="0.3"/>
    <row r="141" spans="2:28" ht="15" customHeight="1" x14ac:dyDescent="0.3"/>
    <row r="142" spans="2:28" ht="15" customHeight="1" x14ac:dyDescent="0.3"/>
    <row r="143" spans="2:28" ht="15" customHeight="1" x14ac:dyDescent="0.3"/>
    <row r="144" spans="2:28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</sheetData>
  <mergeCells count="71">
    <mergeCell ref="B24:B26"/>
    <mergeCell ref="C24:C26"/>
    <mergeCell ref="D24:D26"/>
    <mergeCell ref="E24:J26"/>
    <mergeCell ref="O8:O10"/>
    <mergeCell ref="G11:N11"/>
    <mergeCell ref="G12:N12"/>
    <mergeCell ref="G13:N13"/>
    <mergeCell ref="G14:N14"/>
    <mergeCell ref="G15:N15"/>
    <mergeCell ref="B8:B10"/>
    <mergeCell ref="C8:C10"/>
    <mergeCell ref="D8:D10"/>
    <mergeCell ref="E8:E10"/>
    <mergeCell ref="F8:F10"/>
    <mergeCell ref="G8:N10"/>
    <mergeCell ref="G16:N16"/>
    <mergeCell ref="G17:N17"/>
    <mergeCell ref="G18:N18"/>
    <mergeCell ref="G19:N19"/>
    <mergeCell ref="G20:N20"/>
    <mergeCell ref="B36:B37"/>
    <mergeCell ref="C36:C37"/>
    <mergeCell ref="E36:J36"/>
    <mergeCell ref="E37:J37"/>
    <mergeCell ref="B27:B28"/>
    <mergeCell ref="C27:C28"/>
    <mergeCell ref="D27:D28"/>
    <mergeCell ref="E27:J28"/>
    <mergeCell ref="B29:B30"/>
    <mergeCell ref="C29:C30"/>
    <mergeCell ref="D29:D30"/>
    <mergeCell ref="E29:J30"/>
    <mergeCell ref="E41:J41"/>
    <mergeCell ref="E31:J31"/>
    <mergeCell ref="E32:J32"/>
    <mergeCell ref="E33:J33"/>
    <mergeCell ref="E34:J34"/>
    <mergeCell ref="E35:J35"/>
    <mergeCell ref="B38:B39"/>
    <mergeCell ref="C38:C39"/>
    <mergeCell ref="D38:D39"/>
    <mergeCell ref="E38:J39"/>
    <mergeCell ref="E40:J40"/>
    <mergeCell ref="B47:B49"/>
    <mergeCell ref="C47:C49"/>
    <mergeCell ref="D47:D49"/>
    <mergeCell ref="E47:E49"/>
    <mergeCell ref="F47:F49"/>
    <mergeCell ref="E42:J42"/>
    <mergeCell ref="B43:B44"/>
    <mergeCell ref="C43:C44"/>
    <mergeCell ref="E43:J43"/>
    <mergeCell ref="E44:J44"/>
    <mergeCell ref="B63:B65"/>
    <mergeCell ref="C63:C65"/>
    <mergeCell ref="B71:B73"/>
    <mergeCell ref="C71:C73"/>
    <mergeCell ref="B82:B84"/>
    <mergeCell ref="C82:C84"/>
    <mergeCell ref="G126:G128"/>
    <mergeCell ref="D82:D84"/>
    <mergeCell ref="E82:E84"/>
    <mergeCell ref="F82:F84"/>
    <mergeCell ref="G82:G84"/>
    <mergeCell ref="B119:G123"/>
    <mergeCell ref="B126:B128"/>
    <mergeCell ref="C126:C128"/>
    <mergeCell ref="D126:D128"/>
    <mergeCell ref="E126:E128"/>
    <mergeCell ref="F126:F128"/>
  </mergeCells>
  <conditionalFormatting sqref="D85:D92 C118 D96:D117">
    <cfRule type="cellIs" dxfId="34" priority="31" operator="equal">
      <formula>"Q"</formula>
    </cfRule>
    <cfRule type="cellIs" dxfId="33" priority="32" operator="equal">
      <formula>"R"</formula>
    </cfRule>
  </conditionalFormatting>
  <conditionalFormatting sqref="D118">
    <cfRule type="cellIs" dxfId="32" priority="29" operator="equal">
      <formula>"Q"</formula>
    </cfRule>
    <cfRule type="cellIs" dxfId="31" priority="30" operator="equal">
      <formula>"R"</formula>
    </cfRule>
  </conditionalFormatting>
  <conditionalFormatting sqref="F115">
    <cfRule type="cellIs" dxfId="30" priority="27" operator="equal">
      <formula>"Q"</formula>
    </cfRule>
    <cfRule type="cellIs" dxfId="29" priority="28" operator="equal">
      <formula>"R"</formula>
    </cfRule>
  </conditionalFormatting>
  <conditionalFormatting sqref="F116">
    <cfRule type="cellIs" dxfId="28" priority="25" operator="equal">
      <formula>"Q"</formula>
    </cfRule>
    <cfRule type="cellIs" dxfId="27" priority="26" operator="equal">
      <formula>"R"</formula>
    </cfRule>
  </conditionalFormatting>
  <conditionalFormatting sqref="F118">
    <cfRule type="cellIs" dxfId="26" priority="23" operator="equal">
      <formula>"Q"</formula>
    </cfRule>
    <cfRule type="cellIs" dxfId="25" priority="24" operator="equal">
      <formula>"R"</formula>
    </cfRule>
  </conditionalFormatting>
  <conditionalFormatting sqref="F117">
    <cfRule type="cellIs" dxfId="24" priority="21" operator="equal">
      <formula>"Q"</formula>
    </cfRule>
    <cfRule type="cellIs" dxfId="23" priority="22" operator="equal">
      <formula>"R"</formula>
    </cfRule>
  </conditionalFormatting>
  <conditionalFormatting sqref="G94">
    <cfRule type="cellIs" dxfId="22" priority="19" operator="equal">
      <formula>"Q"</formula>
    </cfRule>
    <cfRule type="cellIs" dxfId="21" priority="20" operator="equal">
      <formula>"R"</formula>
    </cfRule>
  </conditionalFormatting>
  <conditionalFormatting sqref="G96:G107">
    <cfRule type="cellIs" dxfId="20" priority="17" operator="equal">
      <formula>"Q"</formula>
    </cfRule>
    <cfRule type="cellIs" dxfId="19" priority="18" operator="equal">
      <formula>"R"</formula>
    </cfRule>
  </conditionalFormatting>
  <conditionalFormatting sqref="E108:E112">
    <cfRule type="cellIs" dxfId="18" priority="15" operator="equal">
      <formula>"Q"</formula>
    </cfRule>
    <cfRule type="cellIs" dxfId="17" priority="16" operator="equal">
      <formula>"R"</formula>
    </cfRule>
  </conditionalFormatting>
  <conditionalFormatting sqref="E113">
    <cfRule type="cellIs" dxfId="16" priority="13" operator="equal">
      <formula>"Q"</formula>
    </cfRule>
    <cfRule type="cellIs" dxfId="15" priority="14" operator="equal">
      <formula>"R"</formula>
    </cfRule>
  </conditionalFormatting>
  <conditionalFormatting sqref="E114">
    <cfRule type="cellIs" dxfId="14" priority="11" operator="equal">
      <formula>"Q"</formula>
    </cfRule>
    <cfRule type="cellIs" dxfId="13" priority="12" operator="equal">
      <formula>"R"</formula>
    </cfRule>
  </conditionalFormatting>
  <conditionalFormatting sqref="C106">
    <cfRule type="cellIs" dxfId="12" priority="9" operator="equal">
      <formula>"Q"</formula>
    </cfRule>
    <cfRule type="cellIs" dxfId="11" priority="10" operator="equal">
      <formula>"R"</formula>
    </cfRule>
  </conditionalFormatting>
  <conditionalFormatting sqref="C107">
    <cfRule type="cellIs" dxfId="10" priority="7" operator="equal">
      <formula>"Q"</formula>
    </cfRule>
    <cfRule type="cellIs" dxfId="9" priority="8" operator="equal">
      <formula>"R"</formula>
    </cfRule>
  </conditionalFormatting>
  <conditionalFormatting sqref="D93">
    <cfRule type="cellIs" dxfId="8" priority="5" operator="equal">
      <formula>"Q"</formula>
    </cfRule>
    <cfRule type="cellIs" dxfId="7" priority="6" operator="equal">
      <formula>"R"</formula>
    </cfRule>
  </conditionalFormatting>
  <conditionalFormatting sqref="D94:D95">
    <cfRule type="cellIs" dxfId="6" priority="3" operator="equal">
      <formula>"Q"</formula>
    </cfRule>
    <cfRule type="cellIs" dxfId="5" priority="4" operator="equal">
      <formula>"R"</formula>
    </cfRule>
  </conditionalFormatting>
  <conditionalFormatting sqref="G95">
    <cfRule type="cellIs" dxfId="4" priority="1" operator="equal">
      <formula>"Q"</formula>
    </cfRule>
    <cfRule type="cellIs" dxfId="3" priority="2" operator="equal">
      <formula>"R"</formula>
    </cfRule>
  </conditionalFormatting>
  <hyperlinks>
    <hyperlink ref="B12" r:id="rId1" tooltip="Ознакомиться с условиями программы на сайте Фонда" display="Комплектующие изделия" xr:uid="{33CEF634-CCD6-45CC-B86C-7E7F6E152AA9}"/>
    <hyperlink ref="B14" r:id="rId2" tooltip="Ознакомиться с условиями программы на сайте Фонда" display="Лизинг" xr:uid="{FE86D9C9-FD58-4C6D-9C85-0C2117728E91}"/>
    <hyperlink ref="B15" r:id="rId3" tooltip="Ознакомиться с условиями программы на сайте Фонда" display="Маркировка лекарств" xr:uid="{93A6CB11-C63D-4EA1-8826-11A9A203E8C3}"/>
    <hyperlink ref="B11" r:id="rId4" tooltip="Ознакомиться с условиями программы на сайте Фонда" xr:uid="{DE086D13-26CC-4A3C-A327-2EF63A27148E}"/>
    <hyperlink ref="B129" r:id="rId5" tooltip="Ознакомиться с условиями программы на сайте Фонда" xr:uid="{95F18943-8424-4EC1-B893-044ADA63EAB9}"/>
    <hyperlink ref="B130" r:id="rId6" tooltip="Ознакомиться с условиями программы на сайте Фонда" xr:uid="{F364399F-8ABB-414A-9B97-C86D8678EC78}"/>
    <hyperlink ref="B13" r:id="rId7" display="Производительность труда" xr:uid="{06896F93-0648-4DF2-BBEF-1251409966DC}"/>
  </hyperlinks>
  <pageMargins left="0.7" right="0.7" top="0.75" bottom="0.75" header="0.3" footer="0.3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7911D-AE9A-4042-AB67-48D27349FDF8}">
  <dimension ref="B1:AE5498"/>
  <sheetViews>
    <sheetView topLeftCell="A4" zoomScale="80" zoomScaleNormal="80" workbookViewId="0">
      <selection activeCell="E11" sqref="E11"/>
    </sheetView>
  </sheetViews>
  <sheetFormatPr defaultColWidth="8" defaultRowHeight="15" customHeight="1" x14ac:dyDescent="0.3"/>
  <cols>
    <col min="1" max="1" width="2.5" customWidth="1"/>
    <col min="2" max="2" width="66.75" customWidth="1"/>
    <col min="3" max="3" width="38.875" hidden="1" customWidth="1"/>
    <col min="4" max="4" width="30.75" hidden="1" customWidth="1"/>
    <col min="5" max="5" width="37.375" customWidth="1"/>
    <col min="6" max="6" width="36.375" customWidth="1"/>
    <col min="7" max="7" width="39.375" customWidth="1"/>
    <col min="8" max="9" width="38.875" hidden="1" customWidth="1"/>
    <col min="10" max="10" width="39.375" customWidth="1"/>
    <col min="11" max="11" width="3.25" style="117" customWidth="1"/>
    <col min="12" max="16" width="29.125" hidden="1" customWidth="1"/>
    <col min="17" max="26" width="13.75" hidden="1" customWidth="1"/>
    <col min="27" max="31" width="13.75" customWidth="1"/>
    <col min="32" max="32" width="2.5" customWidth="1"/>
  </cols>
  <sheetData>
    <row r="1" spans="2:31" ht="17.25" hidden="1" customHeight="1" x14ac:dyDescent="0.3"/>
    <row r="2" spans="2:31" ht="15" hidden="1" customHeight="1" x14ac:dyDescent="0.3">
      <c r="C2" s="115"/>
      <c r="F2" s="115"/>
      <c r="J2" s="117"/>
    </row>
    <row r="3" spans="2:31" ht="15" hidden="1" customHeight="1" x14ac:dyDescent="0.3">
      <c r="C3" s="115"/>
      <c r="F3" s="115"/>
      <c r="G3" s="117"/>
    </row>
    <row r="4" spans="2:31" ht="16.5" x14ac:dyDescent="0.3">
      <c r="F4" s="115"/>
      <c r="G4" s="115"/>
    </row>
    <row r="5" spans="2:31" ht="18.75" customHeight="1" x14ac:dyDescent="0.35">
      <c r="B5" s="193" t="s">
        <v>287</v>
      </c>
      <c r="C5" s="122"/>
      <c r="D5" s="122"/>
      <c r="E5" s="111"/>
      <c r="F5" s="143">
        <f>E10</f>
        <v>46128</v>
      </c>
      <c r="G5" s="111"/>
      <c r="H5" s="122"/>
      <c r="I5" s="122"/>
      <c r="J5" s="353" t="s">
        <v>288</v>
      </c>
      <c r="K5" s="144"/>
      <c r="L5" s="122" t="s">
        <v>289</v>
      </c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</row>
    <row r="6" spans="2:31" ht="20.25" x14ac:dyDescent="0.3">
      <c r="B6" s="145" t="s">
        <v>290</v>
      </c>
      <c r="C6" s="145" t="s">
        <v>291</v>
      </c>
      <c r="D6" s="145"/>
      <c r="E6" s="123"/>
      <c r="F6" s="179"/>
      <c r="G6" s="145" t="s">
        <v>292</v>
      </c>
      <c r="J6" s="354"/>
      <c r="K6" s="146"/>
      <c r="L6" s="145" t="s">
        <v>293</v>
      </c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</row>
    <row r="7" spans="2:31" ht="16.5" x14ac:dyDescent="0.3">
      <c r="B7" s="147" t="s">
        <v>102</v>
      </c>
      <c r="C7" s="148" t="s">
        <v>294</v>
      </c>
      <c r="D7" s="149">
        <f>DATE(YEAR($J$10),ROUNDUP(MONTH($J$10)/Месяцев_в_квартале,0)*Месяцев_в_квартале-1,15)</f>
        <v>47983</v>
      </c>
      <c r="E7" s="150" t="s">
        <v>77</v>
      </c>
      <c r="F7" s="180" t="str">
        <f>IF(ISBLANK(Программа),"выберите программу","")</f>
        <v/>
      </c>
      <c r="G7" s="151" t="s">
        <v>295</v>
      </c>
      <c r="J7" s="152">
        <f>IF(ISBLANK(E7),"-",IF(F5&gt;=DATE(D11,12,20),DATE(D11+1,3,20),DATE(D11,D9,20)))</f>
        <v>46193</v>
      </c>
      <c r="L7" s="153" t="s">
        <v>296</v>
      </c>
    </row>
    <row r="8" spans="2:31" ht="15" customHeight="1" x14ac:dyDescent="0.3">
      <c r="B8" s="154" t="s">
        <v>297</v>
      </c>
      <c r="C8" s="155" t="s">
        <v>298</v>
      </c>
      <c r="D8" s="156">
        <f>MONTH(J10)</f>
        <v>4</v>
      </c>
      <c r="E8" s="157">
        <f>Резюме!D28</f>
        <v>60000</v>
      </c>
      <c r="F8" s="181" t="str">
        <f>IFERROR(IF(ISBLANK(E8),"установите значение",IF(OR(E8&lt;VLOOKUP(E7,'Программы финансирования'!$B$8:$F$20,2,FALSE),E8&gt;VLOOKUP(E7,'Программы финансирования'!$B$8:$F$20,3,FALSE)),"не соответствует требованиям","")),"")</f>
        <v/>
      </c>
      <c r="G8" s="151" t="s">
        <v>299</v>
      </c>
      <c r="J8" s="152">
        <f>IF(OR(E7="Утилизация и обезвреживание отходов производства",E7="Поддержка проектов НТР"),EDATE(F5,Месяцев_в_году*2)+1,EDATE(F5,Месяцев_в_году*3)+1)</f>
        <v>47225</v>
      </c>
      <c r="L8" s="153" t="s">
        <v>300</v>
      </c>
    </row>
    <row r="9" spans="2:31" ht="15" customHeight="1" x14ac:dyDescent="0.3">
      <c r="B9" s="154" t="s">
        <v>301</v>
      </c>
      <c r="C9" s="155" t="s">
        <v>302</v>
      </c>
      <c r="D9" s="156">
        <f>ROUNDUP(MONTH(F5)/Месяцев_в_квартале,0)*Месяцев_в_квартале</f>
        <v>6</v>
      </c>
      <c r="E9" s="158">
        <f>Резюме!D30</f>
        <v>60</v>
      </c>
      <c r="F9" s="180" t="str">
        <f>IFERROR(IF(ISBLANK(E9),"установите значение",IF(D14="Q","не соответствует требованиям","")),"")</f>
        <v/>
      </c>
      <c r="G9" s="151" t="s">
        <v>303</v>
      </c>
      <c r="I9" s="159"/>
      <c r="J9" s="160">
        <f>IF(OR(ISBLANK(E7),ISBLANK(E11)),"-",EOMONTH(EDATE(DATE(YEAR($J$10)-IF(D8&gt;D10,0,1),D10,15),SUM(-E11,Месяцев_в_квартале*IF($J$10&lt;=D7,1,2))),0))</f>
        <v>47299</v>
      </c>
      <c r="L9" s="153" t="s">
        <v>304</v>
      </c>
    </row>
    <row r="10" spans="2:31" ht="33" customHeight="1" x14ac:dyDescent="0.3">
      <c r="B10" s="190" t="s">
        <v>339</v>
      </c>
      <c r="C10" s="155" t="s">
        <v>104</v>
      </c>
      <c r="D10" s="156">
        <f>IF(ROUNDUP(D8/3,0)=1,4,ROUNDUP(D8/3,0)-1)*Месяцев_в_квартале</f>
        <v>3</v>
      </c>
      <c r="E10" s="191">
        <v>46128</v>
      </c>
      <c r="F10" s="180" t="str">
        <f>IF(ISBLANK(E10),"установите значение","")</f>
        <v/>
      </c>
      <c r="G10" s="151" t="s">
        <v>103</v>
      </c>
      <c r="J10" s="195">
        <f>IF(ISBLANK(E7),"-",EDATE(F5,E9))</f>
        <v>47954</v>
      </c>
      <c r="L10" s="153" t="s">
        <v>305</v>
      </c>
    </row>
    <row r="11" spans="2:31" ht="15" customHeight="1" x14ac:dyDescent="0.3">
      <c r="B11" s="147" t="s">
        <v>306</v>
      </c>
      <c r="C11" s="155" t="s">
        <v>307</v>
      </c>
      <c r="D11" s="156">
        <f>YEAR(F5)</f>
        <v>2026</v>
      </c>
      <c r="E11" s="161">
        <f>IF(D14="Q","",
IF(OR(E7="Проекты лесной промышленности"),MAX(ROUND((E9-12)/3,0)*3,3),
IF(OR(E7="Утилизация и обезвреживание отходов производства"),36,
IF(AND(E7="Поддержка проектов НТР",E9&gt;60),36,24))))</f>
        <v>24</v>
      </c>
      <c r="F11" s="180" t="str">
        <f>IF(D14="Q","установите корректный срок займа","")</f>
        <v/>
      </c>
      <c r="G11" s="151" t="s">
        <v>308</v>
      </c>
      <c r="J11" s="162">
        <f>IFERROR(E8/E11*Месяцев_в_квартале,0)</f>
        <v>7500</v>
      </c>
      <c r="L11" s="153" t="s">
        <v>284</v>
      </c>
    </row>
    <row r="12" spans="2:31" ht="15" customHeight="1" x14ac:dyDescent="0.3">
      <c r="B12" s="182" t="str">
        <f>IF(OR(E7="Утилизация и обезвреживание отходов производства",E7="Поддержка проектов НТР"),"Процентная ставка по займу первые 2 года договора","Процентная ставка по займу первые 3 года договора")</f>
        <v>Процентная ставка по займу первые 3 года договора</v>
      </c>
      <c r="C12" s="163" t="s">
        <v>309</v>
      </c>
      <c r="D12" s="164" t="str">
        <f>IFERROR(IF(COUNTBLANK($E$7:$E$13)=0,"R","Q"),"Q")</f>
        <v>R</v>
      </c>
      <c r="E12" s="165">
        <v>0.03</v>
      </c>
      <c r="F12" s="181" t="str">
        <f>IFERROR(IF(ISBLANK(E12),"установите значение",IF(E12&lt;&gt;VLOOKUP(E7,'Программы финансирования'!$B$27:$C$43,2,FALSE),"не соответствует требованиям","")),"")</f>
        <v/>
      </c>
      <c r="G12" s="151" t="s">
        <v>310</v>
      </c>
      <c r="J12" s="162">
        <f>SUM(E81,J81)</f>
        <v>68693.835616438344</v>
      </c>
      <c r="L12" s="153" t="s">
        <v>311</v>
      </c>
    </row>
    <row r="13" spans="2:31" ht="18.75" customHeight="1" x14ac:dyDescent="0.3">
      <c r="B13" s="182" t="s">
        <v>332</v>
      </c>
      <c r="C13" s="163" t="s">
        <v>312</v>
      </c>
      <c r="D13" s="166" t="str">
        <f>IFERROR(IF(COUNTIF(F7:F13,"не соответствует требованиям")&gt;0,"Q","R"),"Q")</f>
        <v>R</v>
      </c>
      <c r="E13" s="167">
        <v>0.05</v>
      </c>
      <c r="F13" s="181" t="str">
        <f>IFERROR(IF(ISBLANK(E13),"установите значение",IF(E13&lt;&gt;VLOOKUP(E7,'Программы финансирования'!$B$11:$F$20,5,FALSE),"не соответствует требованиям","")),"")</f>
        <v/>
      </c>
      <c r="G13" s="151" t="s">
        <v>313</v>
      </c>
      <c r="H13" s="189"/>
      <c r="I13" s="189"/>
      <c r="J13" s="192">
        <f>CEILING(J12/1000,0.5)*1000</f>
        <v>69000</v>
      </c>
      <c r="L13" s="153" t="s">
        <v>314</v>
      </c>
    </row>
    <row r="14" spans="2:31" ht="18" x14ac:dyDescent="0.3">
      <c r="B14" s="147" t="s">
        <v>315</v>
      </c>
      <c r="C14" s="163" t="s">
        <v>316</v>
      </c>
      <c r="D14" s="166" t="str">
        <f>IF(E9&gt;VLOOKUP(E7,'Программы финансирования'!B8:F15,4,FALSE),"Q","R")</f>
        <v>R</v>
      </c>
      <c r="E14" s="167" t="s">
        <v>75</v>
      </c>
      <c r="F14" s="183" t="str">
        <f>IF(ISBLANK(E14),"установите значение","")</f>
        <v/>
      </c>
      <c r="G14" s="184" t="s">
        <v>317</v>
      </c>
      <c r="H14" s="185"/>
      <c r="I14" s="185"/>
      <c r="J14" s="186" t="e">
        <f>[2]support!C6</f>
        <v>#REF!</v>
      </c>
      <c r="L14" s="168" t="s">
        <v>318</v>
      </c>
    </row>
    <row r="15" spans="2:31" ht="14.25" customHeight="1" x14ac:dyDescent="0.3">
      <c r="B15" s="176"/>
      <c r="C15" s="177"/>
      <c r="D15" s="177"/>
      <c r="E15" s="178"/>
      <c r="F15" s="61"/>
      <c r="G15" s="184" t="s">
        <v>319</v>
      </c>
      <c r="H15" s="187"/>
      <c r="I15" s="187"/>
      <c r="J15" s="188" t="e">
        <f>[2]support!C7</f>
        <v>#REF!</v>
      </c>
    </row>
    <row r="16" spans="2:31" ht="20.25" x14ac:dyDescent="0.3">
      <c r="B16" s="355" t="s">
        <v>320</v>
      </c>
      <c r="C16" s="355"/>
      <c r="D16" s="355"/>
      <c r="E16" s="355"/>
      <c r="F16" s="355"/>
      <c r="G16" s="355" t="s">
        <v>321</v>
      </c>
      <c r="H16" s="355"/>
      <c r="I16" s="355"/>
      <c r="J16" s="355"/>
      <c r="K16" s="146"/>
      <c r="L16" s="145" t="s">
        <v>322</v>
      </c>
      <c r="M16" s="123"/>
      <c r="N16" s="123"/>
      <c r="O16" s="123"/>
      <c r="P16" s="116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</row>
    <row r="17" spans="2:30" ht="15" customHeight="1" x14ac:dyDescent="0.3">
      <c r="B17" s="353" t="s">
        <v>323</v>
      </c>
      <c r="C17" s="353" t="s">
        <v>324</v>
      </c>
      <c r="D17" s="353" t="s">
        <v>325</v>
      </c>
      <c r="E17" s="353" t="s">
        <v>326</v>
      </c>
      <c r="F17" s="353" t="s">
        <v>327</v>
      </c>
      <c r="G17" s="353" t="s">
        <v>100</v>
      </c>
      <c r="H17" s="353" t="s">
        <v>324</v>
      </c>
      <c r="I17" s="353" t="s">
        <v>325</v>
      </c>
      <c r="J17" s="353" t="s">
        <v>328</v>
      </c>
      <c r="L17" s="353" t="s">
        <v>329</v>
      </c>
      <c r="M17" s="353" t="s">
        <v>326</v>
      </c>
      <c r="N17" s="353" t="s">
        <v>327</v>
      </c>
      <c r="O17" s="353" t="s">
        <v>330</v>
      </c>
      <c r="P17" s="353" t="s">
        <v>331</v>
      </c>
    </row>
    <row r="18" spans="2:30" ht="15" customHeight="1" x14ac:dyDescent="0.3">
      <c r="B18" s="354"/>
      <c r="C18" s="354"/>
      <c r="D18" s="354"/>
      <c r="E18" s="354"/>
      <c r="F18" s="354"/>
      <c r="G18" s="354"/>
      <c r="H18" s="354"/>
      <c r="I18" s="354"/>
      <c r="J18" s="354"/>
      <c r="L18" s="354"/>
      <c r="M18" s="354"/>
      <c r="N18" s="354"/>
      <c r="O18" s="354"/>
      <c r="P18" s="354"/>
    </row>
    <row r="19" spans="2:30" ht="16.5" x14ac:dyDescent="0.3">
      <c r="B19" s="169">
        <f>IFERROR(IF(OR(COUNTIF($D$12:$D$13,"Q")&gt;0,B18=$J$10),"-",MIN(EOMONTH(G19,0)+IF(MONTH(G19)=12,15,0),$J$10)),"-")</f>
        <v>46203</v>
      </c>
      <c r="C19" s="161">
        <f t="shared" ref="C19:C80" si="0">IFERROR(YEAR(B19),"-")</f>
        <v>2026</v>
      </c>
      <c r="D19" s="161">
        <f t="shared" ref="D19" si="1">IFERROR(ROUNDUP(MONTH(B19)/Месяцев_в_квартале,0),"-")</f>
        <v>2</v>
      </c>
      <c r="E19" s="170">
        <f t="shared" ref="E19:E80" si="2">IFERROR(IF(B19=$J$10,$J$11,IF(OR(AND(B20=$J$10,B20&gt;=DATE(YEAR(B20),1,15),B20&lt;=$D$7)),0,IF(AND(B19&gt;=$J$9,B19&lt;=$J$10),$J$11,0))),0)</f>
        <v>0</v>
      </c>
      <c r="F19" s="170">
        <f t="shared" ref="F19:F80" si="3">IF(COUNTIF($D$12:$D$13,"Q")&gt;0,"-",IF(ISNUMBER(F18),F18-E19,$E$8))</f>
        <v>60000</v>
      </c>
      <c r="G19" s="169">
        <f t="shared" ref="G19:G80" si="4">IF(OR(COUNTIF($D$12:$D$13,"Q")&gt;0,G18=$J$10,G18="-"),"-",IF(ISNUMBER(G18),MIN(EDATE(G18,3),$J$10),$J$7))</f>
        <v>46193</v>
      </c>
      <c r="H19" s="161">
        <f t="shared" ref="H19:H80" si="5">IFERROR(YEAR(G19),"-")</f>
        <v>2026</v>
      </c>
      <c r="I19" s="161">
        <f t="shared" ref="I19" si="6">IFERROR(ROUNDUP(MONTH(G19)/Месяцев_в_квартале,0),"-")</f>
        <v>2</v>
      </c>
      <c r="J19" s="170">
        <f t="shared" ref="J19:J72" si="7">SUMIFS($O$19:$O$5498,$L$19:$L$5498,"&gt;"&amp;IF(ISNUMBER(G18),G18,$F$5),$L$19:$L$5498,"&lt;="&amp;G19)</f>
        <v>320.54794520547915</v>
      </c>
      <c r="K19" s="146"/>
      <c r="L19" s="171">
        <f>IFERROR(IF(MAX(L18+1,$F$5+1)&gt;$J$10,"-",MAX(L18+1,$F$5+1)),"-")</f>
        <v>46129</v>
      </c>
      <c r="M19" s="172">
        <f t="shared" ref="M19:M82" si="8">IFERROR(VLOOKUP(L19,$B$19:$E$80,4,FALSE),0)</f>
        <v>0</v>
      </c>
      <c r="N19" s="172">
        <f>IF(ISNUMBER(N18),N18-M19,$E$8)</f>
        <v>60000</v>
      </c>
      <c r="O19" s="172">
        <f>IFERROR(IF(ISNUMBER(N18),N18,$E$8)*IF(L19&gt;=$J$8,$E$13,$E$12)/IF(MOD(YEAR(L19),4),365,366)*IF(ISBLANK(L18),L19-$F$5,L19-L18),0)</f>
        <v>4.9315068493150687</v>
      </c>
      <c r="P19" s="172">
        <f>IFERROR(IF(ISNUMBER(N18),N18,$E$8)*3%/IF(MOD(YEAR(L19),4),365,366)*IF(ISBLANK(L18),(L19-$F$5),L19-L18),0)</f>
        <v>4.9315068493150687</v>
      </c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</row>
    <row r="20" spans="2:30" ht="15" customHeight="1" x14ac:dyDescent="0.3">
      <c r="B20" s="169">
        <f t="shared" ref="B20:B80" si="9">IFERROR(IF(OR(COUNTIF($D$12:$D$13,"Q")&gt;0,B19=$J$10),"-",MIN(EOMONTH(G20,0)+IF(MONTH(G20)=12,15,0),$J$10)),"-")</f>
        <v>46295</v>
      </c>
      <c r="C20" s="161">
        <f t="shared" si="0"/>
        <v>2026</v>
      </c>
      <c r="D20" s="161">
        <f t="shared" ref="D20:D59" si="10">IFERROR(ROUNDUP(MONTH(B20)/Месяцев_в_квартале,0),"-")</f>
        <v>3</v>
      </c>
      <c r="E20" s="170">
        <f t="shared" si="2"/>
        <v>0</v>
      </c>
      <c r="F20" s="170">
        <f t="shared" si="3"/>
        <v>60000</v>
      </c>
      <c r="G20" s="169">
        <f t="shared" si="4"/>
        <v>46285</v>
      </c>
      <c r="H20" s="161">
        <f t="shared" si="5"/>
        <v>2026</v>
      </c>
      <c r="I20" s="161">
        <f t="shared" ref="I20:I59" si="11">IFERROR(ROUNDUP(MONTH(G20)/Месяцев_в_квартале,0),"-")</f>
        <v>3</v>
      </c>
      <c r="J20" s="170">
        <f t="shared" si="7"/>
        <v>453.69863013698529</v>
      </c>
      <c r="K20" s="146"/>
      <c r="L20" s="171">
        <f t="shared" ref="L20:L83" si="12">IFERROR(IF(MAX(L19+1,$F$5+1)&gt;$J$10,"-",MAX(L19+1,$F$5+1)),"-")</f>
        <v>46130</v>
      </c>
      <c r="M20" s="172">
        <f t="shared" si="8"/>
        <v>0</v>
      </c>
      <c r="N20" s="172">
        <f t="shared" ref="N20:N83" si="13">IF(ISNUMBER(N19),N19-M20,$E$8)</f>
        <v>60000</v>
      </c>
      <c r="O20" s="172">
        <f t="shared" ref="O20:O83" si="14">IFERROR(IF(ISNUMBER(N19),N19,$E$8)*IF(L20&gt;=$J$8,$E$13,$E$12)/IF(MOD(YEAR(L20),4),365,366)*IF(ISBLANK(L19),L20-$F$5,L20-L19),0)</f>
        <v>4.9315068493150687</v>
      </c>
      <c r="P20" s="172">
        <f t="shared" ref="P20:P83" si="15">IFERROR(IF(ISNUMBER(N19),N19,$E$8)*3%/IF(MOD(YEAR(L20),4),365,366)*IF(ISBLANK(L19),(L20-$F$5),L20-L19),0)</f>
        <v>4.9315068493150687</v>
      </c>
    </row>
    <row r="21" spans="2:30" ht="15" customHeight="1" x14ac:dyDescent="0.3">
      <c r="B21" s="169">
        <f t="shared" si="9"/>
        <v>46402</v>
      </c>
      <c r="C21" s="161">
        <f t="shared" si="0"/>
        <v>2027</v>
      </c>
      <c r="D21" s="161">
        <f t="shared" si="10"/>
        <v>1</v>
      </c>
      <c r="E21" s="170">
        <f t="shared" si="2"/>
        <v>0</v>
      </c>
      <c r="F21" s="170">
        <f t="shared" si="3"/>
        <v>60000</v>
      </c>
      <c r="G21" s="169">
        <f t="shared" si="4"/>
        <v>46376</v>
      </c>
      <c r="H21" s="161">
        <f t="shared" si="5"/>
        <v>2026</v>
      </c>
      <c r="I21" s="161">
        <f t="shared" si="11"/>
        <v>4</v>
      </c>
      <c r="J21" s="170">
        <f t="shared" si="7"/>
        <v>448.76712328767024</v>
      </c>
      <c r="K21" s="146"/>
      <c r="L21" s="171">
        <f t="shared" si="12"/>
        <v>46131</v>
      </c>
      <c r="M21" s="172">
        <f t="shared" si="8"/>
        <v>0</v>
      </c>
      <c r="N21" s="172">
        <f t="shared" si="13"/>
        <v>60000</v>
      </c>
      <c r="O21" s="172">
        <f t="shared" si="14"/>
        <v>4.9315068493150687</v>
      </c>
      <c r="P21" s="172">
        <f t="shared" si="15"/>
        <v>4.9315068493150687</v>
      </c>
    </row>
    <row r="22" spans="2:30" ht="15" customHeight="1" x14ac:dyDescent="0.3">
      <c r="B22" s="169">
        <f t="shared" si="9"/>
        <v>46477</v>
      </c>
      <c r="C22" s="161">
        <f t="shared" si="0"/>
        <v>2027</v>
      </c>
      <c r="D22" s="161">
        <f t="shared" si="10"/>
        <v>1</v>
      </c>
      <c r="E22" s="170">
        <f t="shared" si="2"/>
        <v>0</v>
      </c>
      <c r="F22" s="170">
        <f t="shared" si="3"/>
        <v>60000</v>
      </c>
      <c r="G22" s="169">
        <f t="shared" si="4"/>
        <v>46466</v>
      </c>
      <c r="H22" s="161">
        <f t="shared" si="5"/>
        <v>2027</v>
      </c>
      <c r="I22" s="161">
        <f t="shared" si="11"/>
        <v>1</v>
      </c>
      <c r="J22" s="170">
        <f t="shared" si="7"/>
        <v>443.8356164383552</v>
      </c>
      <c r="K22" s="146"/>
      <c r="L22" s="171">
        <f t="shared" si="12"/>
        <v>46132</v>
      </c>
      <c r="M22" s="172">
        <f t="shared" si="8"/>
        <v>0</v>
      </c>
      <c r="N22" s="172">
        <f t="shared" si="13"/>
        <v>60000</v>
      </c>
      <c r="O22" s="172">
        <f t="shared" si="14"/>
        <v>4.9315068493150687</v>
      </c>
      <c r="P22" s="172">
        <f t="shared" si="15"/>
        <v>4.9315068493150687</v>
      </c>
    </row>
    <row r="23" spans="2:30" ht="15" customHeight="1" x14ac:dyDescent="0.3">
      <c r="B23" s="169">
        <f t="shared" si="9"/>
        <v>46568</v>
      </c>
      <c r="C23" s="161">
        <f t="shared" si="0"/>
        <v>2027</v>
      </c>
      <c r="D23" s="161">
        <f t="shared" si="10"/>
        <v>2</v>
      </c>
      <c r="E23" s="170">
        <f t="shared" si="2"/>
        <v>0</v>
      </c>
      <c r="F23" s="170">
        <f t="shared" si="3"/>
        <v>60000</v>
      </c>
      <c r="G23" s="169">
        <f t="shared" si="4"/>
        <v>46558</v>
      </c>
      <c r="H23" s="161">
        <f t="shared" si="5"/>
        <v>2027</v>
      </c>
      <c r="I23" s="161">
        <f t="shared" si="11"/>
        <v>2</v>
      </c>
      <c r="J23" s="170">
        <f t="shared" si="7"/>
        <v>453.69863013698529</v>
      </c>
      <c r="K23" s="146"/>
      <c r="L23" s="171">
        <f t="shared" si="12"/>
        <v>46133</v>
      </c>
      <c r="M23" s="172">
        <f t="shared" si="8"/>
        <v>0</v>
      </c>
      <c r="N23" s="172">
        <f t="shared" si="13"/>
        <v>60000</v>
      </c>
      <c r="O23" s="172">
        <f t="shared" si="14"/>
        <v>4.9315068493150687</v>
      </c>
      <c r="P23" s="172">
        <f t="shared" si="15"/>
        <v>4.9315068493150687</v>
      </c>
    </row>
    <row r="24" spans="2:30" ht="15" customHeight="1" x14ac:dyDescent="0.3">
      <c r="B24" s="169">
        <f t="shared" si="9"/>
        <v>46660</v>
      </c>
      <c r="C24" s="161">
        <f t="shared" si="0"/>
        <v>2027</v>
      </c>
      <c r="D24" s="161">
        <f t="shared" si="10"/>
        <v>3</v>
      </c>
      <c r="E24" s="170">
        <f t="shared" si="2"/>
        <v>0</v>
      </c>
      <c r="F24" s="170">
        <f t="shared" si="3"/>
        <v>60000</v>
      </c>
      <c r="G24" s="169">
        <f t="shared" si="4"/>
        <v>46650</v>
      </c>
      <c r="H24" s="161">
        <f t="shared" si="5"/>
        <v>2027</v>
      </c>
      <c r="I24" s="161">
        <f t="shared" si="11"/>
        <v>3</v>
      </c>
      <c r="J24" s="170">
        <f t="shared" si="7"/>
        <v>453.69863013698529</v>
      </c>
      <c r="K24" s="146"/>
      <c r="L24" s="171">
        <f t="shared" si="12"/>
        <v>46134</v>
      </c>
      <c r="M24" s="172">
        <f t="shared" si="8"/>
        <v>0</v>
      </c>
      <c r="N24" s="172">
        <f t="shared" si="13"/>
        <v>60000</v>
      </c>
      <c r="O24" s="172">
        <f t="shared" si="14"/>
        <v>4.9315068493150687</v>
      </c>
      <c r="P24" s="172">
        <f t="shared" si="15"/>
        <v>4.9315068493150687</v>
      </c>
    </row>
    <row r="25" spans="2:30" ht="15" customHeight="1" x14ac:dyDescent="0.3">
      <c r="B25" s="169">
        <f t="shared" si="9"/>
        <v>46767</v>
      </c>
      <c r="C25" s="161">
        <f t="shared" si="0"/>
        <v>2028</v>
      </c>
      <c r="D25" s="161">
        <f t="shared" si="10"/>
        <v>1</v>
      </c>
      <c r="E25" s="170">
        <f t="shared" si="2"/>
        <v>0</v>
      </c>
      <c r="F25" s="170">
        <f t="shared" si="3"/>
        <v>60000</v>
      </c>
      <c r="G25" s="169">
        <f t="shared" si="4"/>
        <v>46741</v>
      </c>
      <c r="H25" s="161">
        <f t="shared" si="5"/>
        <v>2027</v>
      </c>
      <c r="I25" s="161">
        <f t="shared" si="11"/>
        <v>4</v>
      </c>
      <c r="J25" s="170">
        <f t="shared" si="7"/>
        <v>448.76712328767024</v>
      </c>
      <c r="K25" s="146"/>
      <c r="L25" s="171">
        <f t="shared" si="12"/>
        <v>46135</v>
      </c>
      <c r="M25" s="172">
        <f t="shared" si="8"/>
        <v>0</v>
      </c>
      <c r="N25" s="172">
        <f t="shared" si="13"/>
        <v>60000</v>
      </c>
      <c r="O25" s="172">
        <f t="shared" si="14"/>
        <v>4.9315068493150687</v>
      </c>
      <c r="P25" s="172">
        <f t="shared" si="15"/>
        <v>4.9315068493150687</v>
      </c>
    </row>
    <row r="26" spans="2:30" ht="15" customHeight="1" x14ac:dyDescent="0.3">
      <c r="B26" s="169">
        <f t="shared" si="9"/>
        <v>46843</v>
      </c>
      <c r="C26" s="161">
        <f t="shared" si="0"/>
        <v>2028</v>
      </c>
      <c r="D26" s="161">
        <f t="shared" si="10"/>
        <v>1</v>
      </c>
      <c r="E26" s="170">
        <f t="shared" si="2"/>
        <v>0</v>
      </c>
      <c r="F26" s="170">
        <f t="shared" si="3"/>
        <v>60000</v>
      </c>
      <c r="G26" s="169">
        <f t="shared" si="4"/>
        <v>46832</v>
      </c>
      <c r="H26" s="161">
        <f t="shared" si="5"/>
        <v>2028</v>
      </c>
      <c r="I26" s="161">
        <f t="shared" si="11"/>
        <v>1</v>
      </c>
      <c r="J26" s="170">
        <f t="shared" si="7"/>
        <v>447.68919829328564</v>
      </c>
      <c r="K26" s="146"/>
      <c r="L26" s="171">
        <f t="shared" si="12"/>
        <v>46136</v>
      </c>
      <c r="M26" s="172">
        <f t="shared" si="8"/>
        <v>0</v>
      </c>
      <c r="N26" s="172">
        <f t="shared" si="13"/>
        <v>60000</v>
      </c>
      <c r="O26" s="172">
        <f t="shared" si="14"/>
        <v>4.9315068493150687</v>
      </c>
      <c r="P26" s="172">
        <f t="shared" si="15"/>
        <v>4.9315068493150687</v>
      </c>
    </row>
    <row r="27" spans="2:30" ht="15" customHeight="1" x14ac:dyDescent="0.3">
      <c r="B27" s="169">
        <f t="shared" si="9"/>
        <v>46934</v>
      </c>
      <c r="C27" s="161">
        <f t="shared" si="0"/>
        <v>2028</v>
      </c>
      <c r="D27" s="161">
        <f t="shared" si="10"/>
        <v>2</v>
      </c>
      <c r="E27" s="170">
        <f t="shared" si="2"/>
        <v>0</v>
      </c>
      <c r="F27" s="170">
        <f t="shared" si="3"/>
        <v>60000</v>
      </c>
      <c r="G27" s="169">
        <f t="shared" si="4"/>
        <v>46924</v>
      </c>
      <c r="H27" s="161">
        <f t="shared" si="5"/>
        <v>2028</v>
      </c>
      <c r="I27" s="161">
        <f t="shared" si="11"/>
        <v>2</v>
      </c>
      <c r="J27" s="170">
        <f t="shared" si="7"/>
        <v>452.45901639344282</v>
      </c>
      <c r="K27" s="146"/>
      <c r="L27" s="171">
        <f t="shared" si="12"/>
        <v>46137</v>
      </c>
      <c r="M27" s="172">
        <f t="shared" si="8"/>
        <v>0</v>
      </c>
      <c r="N27" s="172">
        <f t="shared" si="13"/>
        <v>60000</v>
      </c>
      <c r="O27" s="172">
        <f t="shared" si="14"/>
        <v>4.9315068493150687</v>
      </c>
      <c r="P27" s="172">
        <f t="shared" si="15"/>
        <v>4.9315068493150687</v>
      </c>
    </row>
    <row r="28" spans="2:30" ht="15" customHeight="1" x14ac:dyDescent="0.3">
      <c r="B28" s="169">
        <f t="shared" si="9"/>
        <v>47026</v>
      </c>
      <c r="C28" s="161">
        <f t="shared" si="0"/>
        <v>2028</v>
      </c>
      <c r="D28" s="161">
        <f t="shared" si="10"/>
        <v>3</v>
      </c>
      <c r="E28" s="170">
        <f t="shared" si="2"/>
        <v>0</v>
      </c>
      <c r="F28" s="170">
        <f t="shared" si="3"/>
        <v>60000</v>
      </c>
      <c r="G28" s="169">
        <f t="shared" si="4"/>
        <v>47016</v>
      </c>
      <c r="H28" s="161">
        <f t="shared" si="5"/>
        <v>2028</v>
      </c>
      <c r="I28" s="161">
        <f t="shared" si="11"/>
        <v>3</v>
      </c>
      <c r="J28" s="170">
        <f t="shared" si="7"/>
        <v>452.45901639344282</v>
      </c>
      <c r="K28" s="146"/>
      <c r="L28" s="171">
        <f t="shared" si="12"/>
        <v>46138</v>
      </c>
      <c r="M28" s="172">
        <f t="shared" si="8"/>
        <v>0</v>
      </c>
      <c r="N28" s="172">
        <f t="shared" si="13"/>
        <v>60000</v>
      </c>
      <c r="O28" s="172">
        <f t="shared" si="14"/>
        <v>4.9315068493150687</v>
      </c>
      <c r="P28" s="172">
        <f t="shared" si="15"/>
        <v>4.9315068493150687</v>
      </c>
    </row>
    <row r="29" spans="2:30" ht="15" customHeight="1" x14ac:dyDescent="0.3">
      <c r="B29" s="169">
        <f t="shared" si="9"/>
        <v>47133</v>
      </c>
      <c r="C29" s="161">
        <f t="shared" si="0"/>
        <v>2029</v>
      </c>
      <c r="D29" s="161">
        <f t="shared" si="10"/>
        <v>1</v>
      </c>
      <c r="E29" s="170">
        <f t="shared" si="2"/>
        <v>0</v>
      </c>
      <c r="F29" s="170">
        <f t="shared" si="3"/>
        <v>60000</v>
      </c>
      <c r="G29" s="169">
        <f t="shared" si="4"/>
        <v>47107</v>
      </c>
      <c r="H29" s="161">
        <f t="shared" si="5"/>
        <v>2028</v>
      </c>
      <c r="I29" s="161">
        <f t="shared" si="11"/>
        <v>4</v>
      </c>
      <c r="J29" s="170">
        <f t="shared" si="7"/>
        <v>447.54098360655757</v>
      </c>
      <c r="K29" s="146"/>
      <c r="L29" s="171">
        <f t="shared" si="12"/>
        <v>46139</v>
      </c>
      <c r="M29" s="172">
        <f t="shared" si="8"/>
        <v>0</v>
      </c>
      <c r="N29" s="172">
        <f t="shared" si="13"/>
        <v>60000</v>
      </c>
      <c r="O29" s="172">
        <f t="shared" si="14"/>
        <v>4.9315068493150687</v>
      </c>
      <c r="P29" s="172">
        <f t="shared" si="15"/>
        <v>4.9315068493150687</v>
      </c>
    </row>
    <row r="30" spans="2:30" ht="15" customHeight="1" x14ac:dyDescent="0.3">
      <c r="B30" s="169">
        <f t="shared" si="9"/>
        <v>47208</v>
      </c>
      <c r="C30" s="161">
        <f t="shared" si="0"/>
        <v>2029</v>
      </c>
      <c r="D30" s="161">
        <f t="shared" si="10"/>
        <v>1</v>
      </c>
      <c r="E30" s="170">
        <f t="shared" si="2"/>
        <v>0</v>
      </c>
      <c r="F30" s="170">
        <f t="shared" si="3"/>
        <v>60000</v>
      </c>
      <c r="G30" s="169">
        <f t="shared" si="4"/>
        <v>47197</v>
      </c>
      <c r="H30" s="161">
        <f t="shared" si="5"/>
        <v>2029</v>
      </c>
      <c r="I30" s="161">
        <f t="shared" si="11"/>
        <v>1</v>
      </c>
      <c r="J30" s="170">
        <f t="shared" si="7"/>
        <v>443.68740175162719</v>
      </c>
      <c r="K30" s="146"/>
      <c r="L30" s="171">
        <f t="shared" si="12"/>
        <v>46140</v>
      </c>
      <c r="M30" s="172">
        <f t="shared" si="8"/>
        <v>0</v>
      </c>
      <c r="N30" s="172">
        <f t="shared" si="13"/>
        <v>60000</v>
      </c>
      <c r="O30" s="172">
        <f t="shared" si="14"/>
        <v>4.9315068493150687</v>
      </c>
      <c r="P30" s="172">
        <f t="shared" si="15"/>
        <v>4.9315068493150687</v>
      </c>
    </row>
    <row r="31" spans="2:30" ht="15" customHeight="1" x14ac:dyDescent="0.3">
      <c r="B31" s="169">
        <f t="shared" si="9"/>
        <v>47299</v>
      </c>
      <c r="C31" s="161">
        <f t="shared" si="0"/>
        <v>2029</v>
      </c>
      <c r="D31" s="161">
        <f t="shared" si="10"/>
        <v>2</v>
      </c>
      <c r="E31" s="170">
        <f>IFERROR(IF(B31=$J$10,$J$11,IF(OR(AND(B32=$J$10,B32&gt;=DATE(YEAR(B32),1,15),B32&lt;=$D$7)),0,IF(AND(B31&gt;=$J$9,B31&lt;=$J$10),$J$11,0))),0)</f>
        <v>7500</v>
      </c>
      <c r="F31" s="170">
        <f t="shared" si="3"/>
        <v>52500</v>
      </c>
      <c r="G31" s="169">
        <f t="shared" si="4"/>
        <v>47289</v>
      </c>
      <c r="H31" s="161">
        <f t="shared" si="5"/>
        <v>2029</v>
      </c>
      <c r="I31" s="161">
        <f t="shared" si="11"/>
        <v>2</v>
      </c>
      <c r="J31" s="170">
        <f t="shared" si="7"/>
        <v>667.39726027397228</v>
      </c>
      <c r="K31" s="146"/>
      <c r="L31" s="171">
        <f t="shared" si="12"/>
        <v>46141</v>
      </c>
      <c r="M31" s="172">
        <f t="shared" si="8"/>
        <v>0</v>
      </c>
      <c r="N31" s="172">
        <f t="shared" si="13"/>
        <v>60000</v>
      </c>
      <c r="O31" s="172">
        <f t="shared" si="14"/>
        <v>4.9315068493150687</v>
      </c>
      <c r="P31" s="172">
        <f t="shared" si="15"/>
        <v>4.9315068493150687</v>
      </c>
    </row>
    <row r="32" spans="2:30" ht="15" customHeight="1" x14ac:dyDescent="0.3">
      <c r="B32" s="169">
        <f t="shared" si="9"/>
        <v>47391</v>
      </c>
      <c r="C32" s="161">
        <f t="shared" si="0"/>
        <v>2029</v>
      </c>
      <c r="D32" s="161">
        <f t="shared" si="10"/>
        <v>3</v>
      </c>
      <c r="E32" s="173">
        <f t="shared" si="2"/>
        <v>7500</v>
      </c>
      <c r="F32" s="170">
        <f t="shared" si="3"/>
        <v>45000</v>
      </c>
      <c r="G32" s="169">
        <f t="shared" si="4"/>
        <v>47381</v>
      </c>
      <c r="H32" s="161">
        <f t="shared" si="5"/>
        <v>2029</v>
      </c>
      <c r="I32" s="161">
        <f t="shared" si="11"/>
        <v>3</v>
      </c>
      <c r="J32" s="170">
        <f t="shared" si="7"/>
        <v>671.91780821917894</v>
      </c>
      <c r="K32" s="146"/>
      <c r="L32" s="171">
        <f t="shared" si="12"/>
        <v>46142</v>
      </c>
      <c r="M32" s="172">
        <f t="shared" si="8"/>
        <v>0</v>
      </c>
      <c r="N32" s="172">
        <f t="shared" si="13"/>
        <v>60000</v>
      </c>
      <c r="O32" s="172">
        <f t="shared" si="14"/>
        <v>4.9315068493150687</v>
      </c>
      <c r="P32" s="172">
        <f t="shared" si="15"/>
        <v>4.9315068493150687</v>
      </c>
    </row>
    <row r="33" spans="2:16" ht="15" customHeight="1" x14ac:dyDescent="0.3">
      <c r="B33" s="169">
        <f t="shared" si="9"/>
        <v>47498</v>
      </c>
      <c r="C33" s="161">
        <f t="shared" si="0"/>
        <v>2030</v>
      </c>
      <c r="D33" s="161">
        <f t="shared" si="10"/>
        <v>1</v>
      </c>
      <c r="E33" s="170">
        <f t="shared" si="2"/>
        <v>7500</v>
      </c>
      <c r="F33" s="170">
        <f t="shared" si="3"/>
        <v>37500</v>
      </c>
      <c r="G33" s="169">
        <f t="shared" si="4"/>
        <v>47472</v>
      </c>
      <c r="H33" s="161">
        <f t="shared" si="5"/>
        <v>2029</v>
      </c>
      <c r="I33" s="161">
        <f t="shared" si="11"/>
        <v>4</v>
      </c>
      <c r="J33" s="170">
        <f t="shared" si="7"/>
        <v>571.23287671232845</v>
      </c>
      <c r="K33" s="146"/>
      <c r="L33" s="171">
        <f t="shared" si="12"/>
        <v>46143</v>
      </c>
      <c r="M33" s="172">
        <f t="shared" si="8"/>
        <v>0</v>
      </c>
      <c r="N33" s="172">
        <f t="shared" si="13"/>
        <v>60000</v>
      </c>
      <c r="O33" s="172">
        <f t="shared" si="14"/>
        <v>4.9315068493150687</v>
      </c>
      <c r="P33" s="172">
        <f t="shared" si="15"/>
        <v>4.9315068493150687</v>
      </c>
    </row>
    <row r="34" spans="2:16" ht="15" customHeight="1" x14ac:dyDescent="0.3">
      <c r="B34" s="169">
        <f t="shared" si="9"/>
        <v>47573</v>
      </c>
      <c r="C34" s="161">
        <f t="shared" si="0"/>
        <v>2030</v>
      </c>
      <c r="D34" s="161">
        <f t="shared" si="10"/>
        <v>1</v>
      </c>
      <c r="E34" s="170">
        <f t="shared" si="2"/>
        <v>7500</v>
      </c>
      <c r="F34" s="170">
        <f t="shared" si="3"/>
        <v>30000</v>
      </c>
      <c r="G34" s="169">
        <f t="shared" si="4"/>
        <v>47562</v>
      </c>
      <c r="H34" s="161">
        <f t="shared" si="5"/>
        <v>2030</v>
      </c>
      <c r="I34" s="161">
        <f t="shared" si="11"/>
        <v>1</v>
      </c>
      <c r="J34" s="170">
        <f t="shared" si="7"/>
        <v>489.04109589041065</v>
      </c>
      <c r="K34" s="146"/>
      <c r="L34" s="171">
        <f t="shared" si="12"/>
        <v>46144</v>
      </c>
      <c r="M34" s="172">
        <f t="shared" si="8"/>
        <v>0</v>
      </c>
      <c r="N34" s="172">
        <f t="shared" si="13"/>
        <v>60000</v>
      </c>
      <c r="O34" s="172">
        <f t="shared" si="14"/>
        <v>4.9315068493150687</v>
      </c>
      <c r="P34" s="172">
        <f t="shared" si="15"/>
        <v>4.9315068493150687</v>
      </c>
    </row>
    <row r="35" spans="2:16" ht="15" customHeight="1" x14ac:dyDescent="0.3">
      <c r="B35" s="169">
        <f t="shared" si="9"/>
        <v>47664</v>
      </c>
      <c r="C35" s="161">
        <f t="shared" si="0"/>
        <v>2030</v>
      </c>
      <c r="D35" s="161">
        <f t="shared" si="10"/>
        <v>2</v>
      </c>
      <c r="E35" s="170">
        <f t="shared" si="2"/>
        <v>7500</v>
      </c>
      <c r="F35" s="170">
        <f t="shared" si="3"/>
        <v>22500</v>
      </c>
      <c r="G35" s="169">
        <f t="shared" si="4"/>
        <v>47654</v>
      </c>
      <c r="H35" s="161">
        <f t="shared" si="5"/>
        <v>2030</v>
      </c>
      <c r="I35" s="161">
        <f t="shared" si="11"/>
        <v>2</v>
      </c>
      <c r="J35" s="170">
        <f t="shared" si="7"/>
        <v>389.38356164383538</v>
      </c>
      <c r="K35" s="146"/>
      <c r="L35" s="171">
        <f t="shared" si="12"/>
        <v>46145</v>
      </c>
      <c r="M35" s="172">
        <f t="shared" si="8"/>
        <v>0</v>
      </c>
      <c r="N35" s="172">
        <f t="shared" si="13"/>
        <v>60000</v>
      </c>
      <c r="O35" s="172">
        <f t="shared" si="14"/>
        <v>4.9315068493150687</v>
      </c>
      <c r="P35" s="172">
        <f t="shared" si="15"/>
        <v>4.9315068493150687</v>
      </c>
    </row>
    <row r="36" spans="2:16" ht="15" customHeight="1" x14ac:dyDescent="0.3">
      <c r="B36" s="169">
        <f t="shared" si="9"/>
        <v>47756</v>
      </c>
      <c r="C36" s="161">
        <f t="shared" si="0"/>
        <v>2030</v>
      </c>
      <c r="D36" s="161">
        <f t="shared" si="10"/>
        <v>3</v>
      </c>
      <c r="E36" s="170">
        <f t="shared" si="2"/>
        <v>7500</v>
      </c>
      <c r="F36" s="170">
        <f t="shared" si="3"/>
        <v>15000</v>
      </c>
      <c r="G36" s="169">
        <f t="shared" si="4"/>
        <v>47746</v>
      </c>
      <c r="H36" s="161">
        <f t="shared" si="5"/>
        <v>2030</v>
      </c>
      <c r="I36" s="161">
        <f t="shared" si="11"/>
        <v>3</v>
      </c>
      <c r="J36" s="170">
        <f t="shared" si="7"/>
        <v>293.835616438356</v>
      </c>
      <c r="K36" s="146"/>
      <c r="L36" s="171">
        <f t="shared" si="12"/>
        <v>46146</v>
      </c>
      <c r="M36" s="172">
        <f t="shared" si="8"/>
        <v>0</v>
      </c>
      <c r="N36" s="172">
        <f t="shared" si="13"/>
        <v>60000</v>
      </c>
      <c r="O36" s="172">
        <f t="shared" si="14"/>
        <v>4.9315068493150687</v>
      </c>
      <c r="P36" s="172">
        <f t="shared" si="15"/>
        <v>4.9315068493150687</v>
      </c>
    </row>
    <row r="37" spans="2:16" ht="15" customHeight="1" x14ac:dyDescent="0.3">
      <c r="B37" s="169">
        <f t="shared" si="9"/>
        <v>47863</v>
      </c>
      <c r="C37" s="161">
        <f t="shared" si="0"/>
        <v>2031</v>
      </c>
      <c r="D37" s="161">
        <f t="shared" si="10"/>
        <v>1</v>
      </c>
      <c r="E37" s="170">
        <f t="shared" si="2"/>
        <v>7500</v>
      </c>
      <c r="F37" s="170">
        <f t="shared" si="3"/>
        <v>7500</v>
      </c>
      <c r="G37" s="169">
        <f t="shared" si="4"/>
        <v>47837</v>
      </c>
      <c r="H37" s="161">
        <f t="shared" si="5"/>
        <v>2030</v>
      </c>
      <c r="I37" s="161">
        <f t="shared" si="11"/>
        <v>4</v>
      </c>
      <c r="J37" s="170">
        <f t="shared" si="7"/>
        <v>197.26027397260262</v>
      </c>
      <c r="K37" s="146"/>
      <c r="L37" s="171">
        <f t="shared" si="12"/>
        <v>46147</v>
      </c>
      <c r="M37" s="172">
        <f t="shared" si="8"/>
        <v>0</v>
      </c>
      <c r="N37" s="172">
        <f t="shared" si="13"/>
        <v>60000</v>
      </c>
      <c r="O37" s="172">
        <f t="shared" si="14"/>
        <v>4.9315068493150687</v>
      </c>
      <c r="P37" s="172">
        <f t="shared" si="15"/>
        <v>4.9315068493150687</v>
      </c>
    </row>
    <row r="38" spans="2:16" ht="15" customHeight="1" x14ac:dyDescent="0.3">
      <c r="B38" s="169">
        <f t="shared" si="9"/>
        <v>47938</v>
      </c>
      <c r="C38" s="161">
        <f t="shared" si="0"/>
        <v>2031</v>
      </c>
      <c r="D38" s="161">
        <f t="shared" si="10"/>
        <v>1</v>
      </c>
      <c r="E38" s="170">
        <f t="shared" si="2"/>
        <v>0</v>
      </c>
      <c r="F38" s="170">
        <f t="shared" si="3"/>
        <v>7500</v>
      </c>
      <c r="G38" s="169">
        <f t="shared" si="4"/>
        <v>47927</v>
      </c>
      <c r="H38" s="161">
        <f t="shared" si="5"/>
        <v>2031</v>
      </c>
      <c r="I38" s="161">
        <f t="shared" si="11"/>
        <v>1</v>
      </c>
      <c r="J38" s="170">
        <f t="shared" si="7"/>
        <v>119.17808219178075</v>
      </c>
      <c r="K38" s="146"/>
      <c r="L38" s="171">
        <f t="shared" si="12"/>
        <v>46148</v>
      </c>
      <c r="M38" s="172">
        <f t="shared" si="8"/>
        <v>0</v>
      </c>
      <c r="N38" s="172">
        <f t="shared" si="13"/>
        <v>60000</v>
      </c>
      <c r="O38" s="172">
        <f t="shared" si="14"/>
        <v>4.9315068493150687</v>
      </c>
      <c r="P38" s="172">
        <f t="shared" si="15"/>
        <v>4.9315068493150687</v>
      </c>
    </row>
    <row r="39" spans="2:16" ht="15" customHeight="1" x14ac:dyDescent="0.3">
      <c r="B39" s="169">
        <f t="shared" si="9"/>
        <v>47954</v>
      </c>
      <c r="C39" s="161">
        <f t="shared" si="0"/>
        <v>2031</v>
      </c>
      <c r="D39" s="161">
        <f t="shared" si="10"/>
        <v>2</v>
      </c>
      <c r="E39" s="170">
        <f t="shared" si="2"/>
        <v>7500</v>
      </c>
      <c r="F39" s="170">
        <f t="shared" si="3"/>
        <v>0</v>
      </c>
      <c r="G39" s="169">
        <f t="shared" si="4"/>
        <v>47954</v>
      </c>
      <c r="H39" s="161">
        <f t="shared" si="5"/>
        <v>2031</v>
      </c>
      <c r="I39" s="161">
        <f t="shared" si="11"/>
        <v>2</v>
      </c>
      <c r="J39" s="170">
        <f t="shared" si="7"/>
        <v>27.739726027397246</v>
      </c>
      <c r="K39" s="146"/>
      <c r="L39" s="171">
        <f t="shared" si="12"/>
        <v>46149</v>
      </c>
      <c r="M39" s="172">
        <f t="shared" si="8"/>
        <v>0</v>
      </c>
      <c r="N39" s="172">
        <f t="shared" si="13"/>
        <v>60000</v>
      </c>
      <c r="O39" s="172">
        <f t="shared" si="14"/>
        <v>4.9315068493150687</v>
      </c>
      <c r="P39" s="172">
        <f t="shared" si="15"/>
        <v>4.9315068493150687</v>
      </c>
    </row>
    <row r="40" spans="2:16" ht="15" customHeight="1" x14ac:dyDescent="0.3">
      <c r="B40" s="169" t="str">
        <f t="shared" si="9"/>
        <v>-</v>
      </c>
      <c r="C40" s="161" t="str">
        <f t="shared" si="0"/>
        <v>-</v>
      </c>
      <c r="D40" s="161" t="str">
        <f t="shared" si="10"/>
        <v>-</v>
      </c>
      <c r="E40" s="170">
        <f t="shared" si="2"/>
        <v>0</v>
      </c>
      <c r="F40" s="170">
        <f t="shared" si="3"/>
        <v>0</v>
      </c>
      <c r="G40" s="169" t="str">
        <f t="shared" si="4"/>
        <v>-</v>
      </c>
      <c r="H40" s="161" t="str">
        <f t="shared" si="5"/>
        <v>-</v>
      </c>
      <c r="I40" s="161" t="str">
        <f t="shared" si="11"/>
        <v>-</v>
      </c>
      <c r="J40" s="170">
        <f t="shared" si="7"/>
        <v>0</v>
      </c>
      <c r="K40" s="146"/>
      <c r="L40" s="171">
        <f t="shared" si="12"/>
        <v>46150</v>
      </c>
      <c r="M40" s="172">
        <f t="shared" si="8"/>
        <v>0</v>
      </c>
      <c r="N40" s="172">
        <f t="shared" si="13"/>
        <v>60000</v>
      </c>
      <c r="O40" s="172">
        <f t="shared" si="14"/>
        <v>4.9315068493150687</v>
      </c>
      <c r="P40" s="172">
        <f t="shared" si="15"/>
        <v>4.9315068493150687</v>
      </c>
    </row>
    <row r="41" spans="2:16" ht="15" customHeight="1" x14ac:dyDescent="0.3">
      <c r="B41" s="169" t="str">
        <f t="shared" si="9"/>
        <v>-</v>
      </c>
      <c r="C41" s="161" t="str">
        <f t="shared" si="0"/>
        <v>-</v>
      </c>
      <c r="D41" s="161" t="str">
        <f t="shared" si="10"/>
        <v>-</v>
      </c>
      <c r="E41" s="170">
        <f t="shared" si="2"/>
        <v>0</v>
      </c>
      <c r="F41" s="170">
        <f t="shared" si="3"/>
        <v>0</v>
      </c>
      <c r="G41" s="169" t="str">
        <f t="shared" si="4"/>
        <v>-</v>
      </c>
      <c r="H41" s="161" t="str">
        <f t="shared" si="5"/>
        <v>-</v>
      </c>
      <c r="I41" s="161" t="str">
        <f t="shared" si="11"/>
        <v>-</v>
      </c>
      <c r="J41" s="170">
        <f t="shared" si="7"/>
        <v>0</v>
      </c>
      <c r="K41" s="146"/>
      <c r="L41" s="171">
        <f t="shared" si="12"/>
        <v>46151</v>
      </c>
      <c r="M41" s="172">
        <f t="shared" si="8"/>
        <v>0</v>
      </c>
      <c r="N41" s="172">
        <f t="shared" si="13"/>
        <v>60000</v>
      </c>
      <c r="O41" s="172">
        <f t="shared" si="14"/>
        <v>4.9315068493150687</v>
      </c>
      <c r="P41" s="172">
        <f t="shared" si="15"/>
        <v>4.9315068493150687</v>
      </c>
    </row>
    <row r="42" spans="2:16" ht="15" customHeight="1" x14ac:dyDescent="0.3">
      <c r="B42" s="169" t="str">
        <f t="shared" si="9"/>
        <v>-</v>
      </c>
      <c r="C42" s="161" t="str">
        <f t="shared" si="0"/>
        <v>-</v>
      </c>
      <c r="D42" s="161" t="str">
        <f t="shared" si="10"/>
        <v>-</v>
      </c>
      <c r="E42" s="170">
        <f t="shared" si="2"/>
        <v>0</v>
      </c>
      <c r="F42" s="170">
        <f t="shared" si="3"/>
        <v>0</v>
      </c>
      <c r="G42" s="169" t="str">
        <f t="shared" si="4"/>
        <v>-</v>
      </c>
      <c r="H42" s="161" t="str">
        <f t="shared" si="5"/>
        <v>-</v>
      </c>
      <c r="I42" s="161" t="str">
        <f t="shared" si="11"/>
        <v>-</v>
      </c>
      <c r="J42" s="170">
        <f t="shared" si="7"/>
        <v>0</v>
      </c>
      <c r="K42" s="146"/>
      <c r="L42" s="171">
        <f t="shared" si="12"/>
        <v>46152</v>
      </c>
      <c r="M42" s="172">
        <f t="shared" si="8"/>
        <v>0</v>
      </c>
      <c r="N42" s="172">
        <f t="shared" si="13"/>
        <v>60000</v>
      </c>
      <c r="O42" s="172">
        <f t="shared" si="14"/>
        <v>4.9315068493150687</v>
      </c>
      <c r="P42" s="172">
        <f t="shared" si="15"/>
        <v>4.9315068493150687</v>
      </c>
    </row>
    <row r="43" spans="2:16" ht="15" customHeight="1" x14ac:dyDescent="0.3">
      <c r="B43" s="169" t="str">
        <f t="shared" si="9"/>
        <v>-</v>
      </c>
      <c r="C43" s="161" t="str">
        <f t="shared" si="0"/>
        <v>-</v>
      </c>
      <c r="D43" s="161" t="str">
        <f t="shared" si="10"/>
        <v>-</v>
      </c>
      <c r="E43" s="170">
        <f t="shared" si="2"/>
        <v>0</v>
      </c>
      <c r="F43" s="170">
        <f t="shared" si="3"/>
        <v>0</v>
      </c>
      <c r="G43" s="169" t="str">
        <f t="shared" si="4"/>
        <v>-</v>
      </c>
      <c r="H43" s="161" t="str">
        <f t="shared" si="5"/>
        <v>-</v>
      </c>
      <c r="I43" s="161" t="str">
        <f t="shared" si="11"/>
        <v>-</v>
      </c>
      <c r="J43" s="170">
        <f t="shared" si="7"/>
        <v>0</v>
      </c>
      <c r="K43" s="146"/>
      <c r="L43" s="171">
        <f t="shared" si="12"/>
        <v>46153</v>
      </c>
      <c r="M43" s="172">
        <f t="shared" si="8"/>
        <v>0</v>
      </c>
      <c r="N43" s="172">
        <f t="shared" si="13"/>
        <v>60000</v>
      </c>
      <c r="O43" s="172">
        <f t="shared" si="14"/>
        <v>4.9315068493150687</v>
      </c>
      <c r="P43" s="172">
        <f t="shared" si="15"/>
        <v>4.9315068493150687</v>
      </c>
    </row>
    <row r="44" spans="2:16" ht="15" customHeight="1" x14ac:dyDescent="0.3">
      <c r="B44" s="169" t="str">
        <f t="shared" si="9"/>
        <v>-</v>
      </c>
      <c r="C44" s="161" t="str">
        <f t="shared" si="0"/>
        <v>-</v>
      </c>
      <c r="D44" s="161" t="str">
        <f t="shared" si="10"/>
        <v>-</v>
      </c>
      <c r="E44" s="170">
        <f t="shared" si="2"/>
        <v>0</v>
      </c>
      <c r="F44" s="170">
        <f t="shared" si="3"/>
        <v>0</v>
      </c>
      <c r="G44" s="169" t="str">
        <f t="shared" si="4"/>
        <v>-</v>
      </c>
      <c r="H44" s="161" t="str">
        <f t="shared" si="5"/>
        <v>-</v>
      </c>
      <c r="I44" s="161" t="str">
        <f t="shared" si="11"/>
        <v>-</v>
      </c>
      <c r="J44" s="170">
        <f t="shared" si="7"/>
        <v>0</v>
      </c>
      <c r="K44" s="146"/>
      <c r="L44" s="171">
        <f t="shared" si="12"/>
        <v>46154</v>
      </c>
      <c r="M44" s="172">
        <f t="shared" si="8"/>
        <v>0</v>
      </c>
      <c r="N44" s="172">
        <f t="shared" si="13"/>
        <v>60000</v>
      </c>
      <c r="O44" s="172">
        <f t="shared" si="14"/>
        <v>4.9315068493150687</v>
      </c>
      <c r="P44" s="172">
        <f t="shared" si="15"/>
        <v>4.9315068493150687</v>
      </c>
    </row>
    <row r="45" spans="2:16" ht="15" customHeight="1" x14ac:dyDescent="0.3">
      <c r="B45" s="169" t="str">
        <f t="shared" si="9"/>
        <v>-</v>
      </c>
      <c r="C45" s="161" t="str">
        <f t="shared" si="0"/>
        <v>-</v>
      </c>
      <c r="D45" s="161" t="str">
        <f t="shared" si="10"/>
        <v>-</v>
      </c>
      <c r="E45" s="170">
        <f t="shared" si="2"/>
        <v>0</v>
      </c>
      <c r="F45" s="170">
        <f t="shared" si="3"/>
        <v>0</v>
      </c>
      <c r="G45" s="169" t="str">
        <f t="shared" si="4"/>
        <v>-</v>
      </c>
      <c r="H45" s="161" t="str">
        <f t="shared" si="5"/>
        <v>-</v>
      </c>
      <c r="I45" s="161" t="str">
        <f t="shared" si="11"/>
        <v>-</v>
      </c>
      <c r="J45" s="170">
        <f t="shared" si="7"/>
        <v>0</v>
      </c>
      <c r="K45" s="146"/>
      <c r="L45" s="171">
        <f t="shared" si="12"/>
        <v>46155</v>
      </c>
      <c r="M45" s="172">
        <f t="shared" si="8"/>
        <v>0</v>
      </c>
      <c r="N45" s="172">
        <f t="shared" si="13"/>
        <v>60000</v>
      </c>
      <c r="O45" s="172">
        <f t="shared" si="14"/>
        <v>4.9315068493150687</v>
      </c>
      <c r="P45" s="172">
        <f t="shared" si="15"/>
        <v>4.9315068493150687</v>
      </c>
    </row>
    <row r="46" spans="2:16" ht="15" customHeight="1" x14ac:dyDescent="0.3">
      <c r="B46" s="169" t="str">
        <f t="shared" si="9"/>
        <v>-</v>
      </c>
      <c r="C46" s="161" t="str">
        <f t="shared" si="0"/>
        <v>-</v>
      </c>
      <c r="D46" s="161" t="str">
        <f t="shared" si="10"/>
        <v>-</v>
      </c>
      <c r="E46" s="170">
        <f t="shared" si="2"/>
        <v>0</v>
      </c>
      <c r="F46" s="170">
        <f t="shared" si="3"/>
        <v>0</v>
      </c>
      <c r="G46" s="169" t="str">
        <f t="shared" si="4"/>
        <v>-</v>
      </c>
      <c r="H46" s="161" t="str">
        <f t="shared" si="5"/>
        <v>-</v>
      </c>
      <c r="I46" s="161" t="str">
        <f t="shared" si="11"/>
        <v>-</v>
      </c>
      <c r="J46" s="170">
        <f t="shared" si="7"/>
        <v>0</v>
      </c>
      <c r="K46" s="146"/>
      <c r="L46" s="171">
        <f t="shared" si="12"/>
        <v>46156</v>
      </c>
      <c r="M46" s="172">
        <f t="shared" si="8"/>
        <v>0</v>
      </c>
      <c r="N46" s="172">
        <f t="shared" si="13"/>
        <v>60000</v>
      </c>
      <c r="O46" s="172">
        <f t="shared" si="14"/>
        <v>4.9315068493150687</v>
      </c>
      <c r="P46" s="172">
        <f t="shared" si="15"/>
        <v>4.9315068493150687</v>
      </c>
    </row>
    <row r="47" spans="2:16" ht="15" customHeight="1" x14ac:dyDescent="0.3">
      <c r="B47" s="169" t="str">
        <f t="shared" si="9"/>
        <v>-</v>
      </c>
      <c r="C47" s="161" t="str">
        <f t="shared" si="0"/>
        <v>-</v>
      </c>
      <c r="D47" s="161" t="str">
        <f t="shared" si="10"/>
        <v>-</v>
      </c>
      <c r="E47" s="170">
        <f t="shared" si="2"/>
        <v>0</v>
      </c>
      <c r="F47" s="170">
        <f t="shared" si="3"/>
        <v>0</v>
      </c>
      <c r="G47" s="169" t="str">
        <f t="shared" si="4"/>
        <v>-</v>
      </c>
      <c r="H47" s="161" t="str">
        <f t="shared" si="5"/>
        <v>-</v>
      </c>
      <c r="I47" s="161" t="str">
        <f t="shared" si="11"/>
        <v>-</v>
      </c>
      <c r="J47" s="170">
        <f t="shared" si="7"/>
        <v>0</v>
      </c>
      <c r="K47" s="146"/>
      <c r="L47" s="171">
        <f t="shared" si="12"/>
        <v>46157</v>
      </c>
      <c r="M47" s="172">
        <f t="shared" si="8"/>
        <v>0</v>
      </c>
      <c r="N47" s="172">
        <f t="shared" si="13"/>
        <v>60000</v>
      </c>
      <c r="O47" s="172">
        <f t="shared" si="14"/>
        <v>4.9315068493150687</v>
      </c>
      <c r="P47" s="172">
        <f t="shared" si="15"/>
        <v>4.9315068493150687</v>
      </c>
    </row>
    <row r="48" spans="2:16" ht="15" customHeight="1" x14ac:dyDescent="0.3">
      <c r="B48" s="169" t="str">
        <f t="shared" si="9"/>
        <v>-</v>
      </c>
      <c r="C48" s="161" t="str">
        <f t="shared" si="0"/>
        <v>-</v>
      </c>
      <c r="D48" s="161" t="str">
        <f t="shared" si="10"/>
        <v>-</v>
      </c>
      <c r="E48" s="170">
        <f t="shared" si="2"/>
        <v>0</v>
      </c>
      <c r="F48" s="170">
        <f t="shared" si="3"/>
        <v>0</v>
      </c>
      <c r="G48" s="169" t="str">
        <f t="shared" si="4"/>
        <v>-</v>
      </c>
      <c r="H48" s="161" t="str">
        <f t="shared" si="5"/>
        <v>-</v>
      </c>
      <c r="I48" s="161" t="str">
        <f t="shared" si="11"/>
        <v>-</v>
      </c>
      <c r="J48" s="170">
        <f t="shared" si="7"/>
        <v>0</v>
      </c>
      <c r="K48" s="146"/>
      <c r="L48" s="171">
        <f t="shared" si="12"/>
        <v>46158</v>
      </c>
      <c r="M48" s="172">
        <f t="shared" si="8"/>
        <v>0</v>
      </c>
      <c r="N48" s="172">
        <f t="shared" si="13"/>
        <v>60000</v>
      </c>
      <c r="O48" s="172">
        <f t="shared" si="14"/>
        <v>4.9315068493150687</v>
      </c>
      <c r="P48" s="172">
        <f t="shared" si="15"/>
        <v>4.9315068493150687</v>
      </c>
    </row>
    <row r="49" spans="2:16" ht="15" customHeight="1" x14ac:dyDescent="0.3">
      <c r="B49" s="169" t="str">
        <f t="shared" si="9"/>
        <v>-</v>
      </c>
      <c r="C49" s="161" t="str">
        <f t="shared" si="0"/>
        <v>-</v>
      </c>
      <c r="D49" s="161" t="str">
        <f t="shared" si="10"/>
        <v>-</v>
      </c>
      <c r="E49" s="170">
        <f t="shared" si="2"/>
        <v>0</v>
      </c>
      <c r="F49" s="170">
        <f t="shared" si="3"/>
        <v>0</v>
      </c>
      <c r="G49" s="169" t="str">
        <f t="shared" si="4"/>
        <v>-</v>
      </c>
      <c r="H49" s="161" t="str">
        <f t="shared" si="5"/>
        <v>-</v>
      </c>
      <c r="I49" s="161" t="str">
        <f t="shared" si="11"/>
        <v>-</v>
      </c>
      <c r="J49" s="170">
        <f t="shared" si="7"/>
        <v>0</v>
      </c>
      <c r="K49" s="146"/>
      <c r="L49" s="171">
        <f t="shared" si="12"/>
        <v>46159</v>
      </c>
      <c r="M49" s="172">
        <f t="shared" si="8"/>
        <v>0</v>
      </c>
      <c r="N49" s="172">
        <f t="shared" si="13"/>
        <v>60000</v>
      </c>
      <c r="O49" s="172">
        <f t="shared" si="14"/>
        <v>4.9315068493150687</v>
      </c>
      <c r="P49" s="172">
        <f t="shared" si="15"/>
        <v>4.9315068493150687</v>
      </c>
    </row>
    <row r="50" spans="2:16" ht="15" customHeight="1" x14ac:dyDescent="0.3">
      <c r="B50" s="169" t="str">
        <f t="shared" si="9"/>
        <v>-</v>
      </c>
      <c r="C50" s="161" t="str">
        <f t="shared" si="0"/>
        <v>-</v>
      </c>
      <c r="D50" s="161" t="str">
        <f t="shared" si="10"/>
        <v>-</v>
      </c>
      <c r="E50" s="170">
        <f t="shared" si="2"/>
        <v>0</v>
      </c>
      <c r="F50" s="170">
        <f t="shared" si="3"/>
        <v>0</v>
      </c>
      <c r="G50" s="169" t="str">
        <f t="shared" si="4"/>
        <v>-</v>
      </c>
      <c r="H50" s="161" t="str">
        <f t="shared" si="5"/>
        <v>-</v>
      </c>
      <c r="I50" s="161" t="str">
        <f t="shared" si="11"/>
        <v>-</v>
      </c>
      <c r="J50" s="170">
        <f t="shared" si="7"/>
        <v>0</v>
      </c>
      <c r="K50" s="146"/>
      <c r="L50" s="171">
        <f t="shared" si="12"/>
        <v>46160</v>
      </c>
      <c r="M50" s="172">
        <f t="shared" si="8"/>
        <v>0</v>
      </c>
      <c r="N50" s="172">
        <f t="shared" si="13"/>
        <v>60000</v>
      </c>
      <c r="O50" s="172">
        <f t="shared" si="14"/>
        <v>4.9315068493150687</v>
      </c>
      <c r="P50" s="172">
        <f t="shared" si="15"/>
        <v>4.9315068493150687</v>
      </c>
    </row>
    <row r="51" spans="2:16" ht="15" customHeight="1" x14ac:dyDescent="0.3">
      <c r="B51" s="169" t="str">
        <f t="shared" si="9"/>
        <v>-</v>
      </c>
      <c r="C51" s="161" t="str">
        <f t="shared" si="0"/>
        <v>-</v>
      </c>
      <c r="D51" s="161" t="str">
        <f t="shared" si="10"/>
        <v>-</v>
      </c>
      <c r="E51" s="170">
        <f t="shared" si="2"/>
        <v>0</v>
      </c>
      <c r="F51" s="170">
        <f t="shared" si="3"/>
        <v>0</v>
      </c>
      <c r="G51" s="169" t="str">
        <f t="shared" si="4"/>
        <v>-</v>
      </c>
      <c r="H51" s="161" t="str">
        <f t="shared" si="5"/>
        <v>-</v>
      </c>
      <c r="I51" s="161" t="str">
        <f t="shared" si="11"/>
        <v>-</v>
      </c>
      <c r="J51" s="170">
        <f t="shared" si="7"/>
        <v>0</v>
      </c>
      <c r="K51" s="146"/>
      <c r="L51" s="171">
        <f t="shared" si="12"/>
        <v>46161</v>
      </c>
      <c r="M51" s="172">
        <f t="shared" si="8"/>
        <v>0</v>
      </c>
      <c r="N51" s="172">
        <f t="shared" si="13"/>
        <v>60000</v>
      </c>
      <c r="O51" s="172">
        <f t="shared" si="14"/>
        <v>4.9315068493150687</v>
      </c>
      <c r="P51" s="172">
        <f t="shared" si="15"/>
        <v>4.9315068493150687</v>
      </c>
    </row>
    <row r="52" spans="2:16" ht="15" customHeight="1" x14ac:dyDescent="0.3">
      <c r="B52" s="169" t="str">
        <f t="shared" si="9"/>
        <v>-</v>
      </c>
      <c r="C52" s="161" t="str">
        <f t="shared" si="0"/>
        <v>-</v>
      </c>
      <c r="D52" s="161" t="str">
        <f t="shared" si="10"/>
        <v>-</v>
      </c>
      <c r="E52" s="170">
        <f t="shared" si="2"/>
        <v>0</v>
      </c>
      <c r="F52" s="170">
        <f t="shared" si="3"/>
        <v>0</v>
      </c>
      <c r="G52" s="169" t="str">
        <f t="shared" si="4"/>
        <v>-</v>
      </c>
      <c r="H52" s="161" t="str">
        <f t="shared" si="5"/>
        <v>-</v>
      </c>
      <c r="I52" s="161" t="str">
        <f t="shared" si="11"/>
        <v>-</v>
      </c>
      <c r="J52" s="170">
        <f t="shared" si="7"/>
        <v>0</v>
      </c>
      <c r="K52" s="146"/>
      <c r="L52" s="171">
        <f t="shared" si="12"/>
        <v>46162</v>
      </c>
      <c r="M52" s="172">
        <f t="shared" si="8"/>
        <v>0</v>
      </c>
      <c r="N52" s="172">
        <f t="shared" si="13"/>
        <v>60000</v>
      </c>
      <c r="O52" s="172">
        <f t="shared" si="14"/>
        <v>4.9315068493150687</v>
      </c>
      <c r="P52" s="172">
        <f t="shared" si="15"/>
        <v>4.9315068493150687</v>
      </c>
    </row>
    <row r="53" spans="2:16" ht="15" customHeight="1" x14ac:dyDescent="0.3">
      <c r="B53" s="169" t="str">
        <f t="shared" si="9"/>
        <v>-</v>
      </c>
      <c r="C53" s="161" t="str">
        <f t="shared" si="0"/>
        <v>-</v>
      </c>
      <c r="D53" s="161" t="str">
        <f t="shared" si="10"/>
        <v>-</v>
      </c>
      <c r="E53" s="170">
        <f t="shared" si="2"/>
        <v>0</v>
      </c>
      <c r="F53" s="170">
        <f t="shared" si="3"/>
        <v>0</v>
      </c>
      <c r="G53" s="169" t="str">
        <f t="shared" si="4"/>
        <v>-</v>
      </c>
      <c r="H53" s="161" t="str">
        <f t="shared" si="5"/>
        <v>-</v>
      </c>
      <c r="I53" s="161" t="str">
        <f t="shared" si="11"/>
        <v>-</v>
      </c>
      <c r="J53" s="170">
        <f t="shared" si="7"/>
        <v>0</v>
      </c>
      <c r="K53" s="146"/>
      <c r="L53" s="171">
        <f t="shared" si="12"/>
        <v>46163</v>
      </c>
      <c r="M53" s="172">
        <f t="shared" si="8"/>
        <v>0</v>
      </c>
      <c r="N53" s="172">
        <f t="shared" si="13"/>
        <v>60000</v>
      </c>
      <c r="O53" s="172">
        <f t="shared" si="14"/>
        <v>4.9315068493150687</v>
      </c>
      <c r="P53" s="172">
        <f t="shared" si="15"/>
        <v>4.9315068493150687</v>
      </c>
    </row>
    <row r="54" spans="2:16" ht="15" customHeight="1" x14ac:dyDescent="0.3">
      <c r="B54" s="169" t="str">
        <f t="shared" si="9"/>
        <v>-</v>
      </c>
      <c r="C54" s="161" t="str">
        <f t="shared" si="0"/>
        <v>-</v>
      </c>
      <c r="D54" s="161" t="str">
        <f t="shared" si="10"/>
        <v>-</v>
      </c>
      <c r="E54" s="170">
        <f t="shared" si="2"/>
        <v>0</v>
      </c>
      <c r="F54" s="170">
        <f t="shared" si="3"/>
        <v>0</v>
      </c>
      <c r="G54" s="169" t="str">
        <f t="shared" si="4"/>
        <v>-</v>
      </c>
      <c r="H54" s="161" t="str">
        <f t="shared" si="5"/>
        <v>-</v>
      </c>
      <c r="I54" s="161" t="str">
        <f t="shared" si="11"/>
        <v>-</v>
      </c>
      <c r="J54" s="170">
        <f t="shared" si="7"/>
        <v>0</v>
      </c>
      <c r="K54" s="146"/>
      <c r="L54" s="171">
        <f t="shared" si="12"/>
        <v>46164</v>
      </c>
      <c r="M54" s="172">
        <f t="shared" si="8"/>
        <v>0</v>
      </c>
      <c r="N54" s="172">
        <f t="shared" si="13"/>
        <v>60000</v>
      </c>
      <c r="O54" s="172">
        <f t="shared" si="14"/>
        <v>4.9315068493150687</v>
      </c>
      <c r="P54" s="172">
        <f t="shared" si="15"/>
        <v>4.9315068493150687</v>
      </c>
    </row>
    <row r="55" spans="2:16" ht="15" customHeight="1" x14ac:dyDescent="0.3">
      <c r="B55" s="169" t="str">
        <f t="shared" si="9"/>
        <v>-</v>
      </c>
      <c r="C55" s="161" t="str">
        <f t="shared" si="0"/>
        <v>-</v>
      </c>
      <c r="D55" s="161" t="str">
        <f t="shared" si="10"/>
        <v>-</v>
      </c>
      <c r="E55" s="170">
        <f t="shared" si="2"/>
        <v>0</v>
      </c>
      <c r="F55" s="170">
        <f t="shared" si="3"/>
        <v>0</v>
      </c>
      <c r="G55" s="169" t="str">
        <f t="shared" si="4"/>
        <v>-</v>
      </c>
      <c r="H55" s="161" t="str">
        <f t="shared" si="5"/>
        <v>-</v>
      </c>
      <c r="I55" s="161" t="str">
        <f t="shared" si="11"/>
        <v>-</v>
      </c>
      <c r="J55" s="170">
        <f t="shared" si="7"/>
        <v>0</v>
      </c>
      <c r="K55" s="146"/>
      <c r="L55" s="171">
        <f t="shared" si="12"/>
        <v>46165</v>
      </c>
      <c r="M55" s="172">
        <f t="shared" si="8"/>
        <v>0</v>
      </c>
      <c r="N55" s="172">
        <f t="shared" si="13"/>
        <v>60000</v>
      </c>
      <c r="O55" s="172">
        <f t="shared" si="14"/>
        <v>4.9315068493150687</v>
      </c>
      <c r="P55" s="172">
        <f t="shared" si="15"/>
        <v>4.9315068493150687</v>
      </c>
    </row>
    <row r="56" spans="2:16" ht="15" customHeight="1" x14ac:dyDescent="0.3">
      <c r="B56" s="169" t="str">
        <f t="shared" si="9"/>
        <v>-</v>
      </c>
      <c r="C56" s="161" t="str">
        <f t="shared" si="0"/>
        <v>-</v>
      </c>
      <c r="D56" s="161" t="str">
        <f t="shared" si="10"/>
        <v>-</v>
      </c>
      <c r="E56" s="170">
        <f t="shared" si="2"/>
        <v>0</v>
      </c>
      <c r="F56" s="170">
        <f t="shared" si="3"/>
        <v>0</v>
      </c>
      <c r="G56" s="169" t="str">
        <f t="shared" si="4"/>
        <v>-</v>
      </c>
      <c r="H56" s="161" t="str">
        <f t="shared" si="5"/>
        <v>-</v>
      </c>
      <c r="I56" s="161" t="str">
        <f t="shared" si="11"/>
        <v>-</v>
      </c>
      <c r="J56" s="170">
        <f t="shared" si="7"/>
        <v>0</v>
      </c>
      <c r="K56" s="146"/>
      <c r="L56" s="171">
        <f t="shared" si="12"/>
        <v>46166</v>
      </c>
      <c r="M56" s="172">
        <f t="shared" si="8"/>
        <v>0</v>
      </c>
      <c r="N56" s="172">
        <f t="shared" si="13"/>
        <v>60000</v>
      </c>
      <c r="O56" s="172">
        <f t="shared" si="14"/>
        <v>4.9315068493150687</v>
      </c>
      <c r="P56" s="172">
        <f t="shared" si="15"/>
        <v>4.9315068493150687</v>
      </c>
    </row>
    <row r="57" spans="2:16" ht="15" customHeight="1" x14ac:dyDescent="0.3">
      <c r="B57" s="169" t="str">
        <f t="shared" si="9"/>
        <v>-</v>
      </c>
      <c r="C57" s="161" t="str">
        <f t="shared" si="0"/>
        <v>-</v>
      </c>
      <c r="D57" s="161" t="str">
        <f t="shared" si="10"/>
        <v>-</v>
      </c>
      <c r="E57" s="170">
        <f t="shared" si="2"/>
        <v>0</v>
      </c>
      <c r="F57" s="170">
        <f t="shared" si="3"/>
        <v>0</v>
      </c>
      <c r="G57" s="169" t="str">
        <f t="shared" si="4"/>
        <v>-</v>
      </c>
      <c r="H57" s="161" t="str">
        <f t="shared" si="5"/>
        <v>-</v>
      </c>
      <c r="I57" s="161" t="str">
        <f t="shared" si="11"/>
        <v>-</v>
      </c>
      <c r="J57" s="170">
        <f t="shared" si="7"/>
        <v>0</v>
      </c>
      <c r="K57" s="146"/>
      <c r="L57" s="171">
        <f t="shared" si="12"/>
        <v>46167</v>
      </c>
      <c r="M57" s="172">
        <f t="shared" si="8"/>
        <v>0</v>
      </c>
      <c r="N57" s="172">
        <f t="shared" si="13"/>
        <v>60000</v>
      </c>
      <c r="O57" s="172">
        <f t="shared" si="14"/>
        <v>4.9315068493150687</v>
      </c>
      <c r="P57" s="172">
        <f t="shared" si="15"/>
        <v>4.9315068493150687</v>
      </c>
    </row>
    <row r="58" spans="2:16" ht="15" customHeight="1" x14ac:dyDescent="0.3">
      <c r="B58" s="169" t="str">
        <f t="shared" si="9"/>
        <v>-</v>
      </c>
      <c r="C58" s="161" t="str">
        <f t="shared" si="0"/>
        <v>-</v>
      </c>
      <c r="D58" s="161" t="str">
        <f t="shared" si="10"/>
        <v>-</v>
      </c>
      <c r="E58" s="170">
        <f t="shared" si="2"/>
        <v>0</v>
      </c>
      <c r="F58" s="170">
        <f t="shared" si="3"/>
        <v>0</v>
      </c>
      <c r="G58" s="169" t="str">
        <f t="shared" si="4"/>
        <v>-</v>
      </c>
      <c r="H58" s="161" t="str">
        <f t="shared" si="5"/>
        <v>-</v>
      </c>
      <c r="I58" s="161" t="str">
        <f t="shared" si="11"/>
        <v>-</v>
      </c>
      <c r="J58" s="170">
        <f t="shared" si="7"/>
        <v>0</v>
      </c>
      <c r="K58" s="146"/>
      <c r="L58" s="171">
        <f t="shared" si="12"/>
        <v>46168</v>
      </c>
      <c r="M58" s="172">
        <f t="shared" si="8"/>
        <v>0</v>
      </c>
      <c r="N58" s="172">
        <f t="shared" si="13"/>
        <v>60000</v>
      </c>
      <c r="O58" s="172">
        <f t="shared" si="14"/>
        <v>4.9315068493150687</v>
      </c>
      <c r="P58" s="172">
        <f t="shared" si="15"/>
        <v>4.9315068493150687</v>
      </c>
    </row>
    <row r="59" spans="2:16" ht="15" customHeight="1" x14ac:dyDescent="0.3">
      <c r="B59" s="169" t="str">
        <f t="shared" si="9"/>
        <v>-</v>
      </c>
      <c r="C59" s="161" t="str">
        <f t="shared" si="0"/>
        <v>-</v>
      </c>
      <c r="D59" s="161" t="str">
        <f t="shared" si="10"/>
        <v>-</v>
      </c>
      <c r="E59" s="170">
        <f t="shared" si="2"/>
        <v>0</v>
      </c>
      <c r="F59" s="170">
        <f t="shared" si="3"/>
        <v>0</v>
      </c>
      <c r="G59" s="169" t="str">
        <f t="shared" si="4"/>
        <v>-</v>
      </c>
      <c r="H59" s="161" t="str">
        <f t="shared" si="5"/>
        <v>-</v>
      </c>
      <c r="I59" s="161" t="str">
        <f t="shared" si="11"/>
        <v>-</v>
      </c>
      <c r="J59" s="170">
        <f t="shared" si="7"/>
        <v>0</v>
      </c>
      <c r="K59" s="146"/>
      <c r="L59" s="171">
        <f t="shared" si="12"/>
        <v>46169</v>
      </c>
      <c r="M59" s="172">
        <f t="shared" si="8"/>
        <v>0</v>
      </c>
      <c r="N59" s="172">
        <f t="shared" si="13"/>
        <v>60000</v>
      </c>
      <c r="O59" s="172">
        <f t="shared" si="14"/>
        <v>4.9315068493150687</v>
      </c>
      <c r="P59" s="172">
        <f t="shared" si="15"/>
        <v>4.9315068493150687</v>
      </c>
    </row>
    <row r="60" spans="2:16" ht="15" customHeight="1" x14ac:dyDescent="0.3">
      <c r="B60" s="169" t="str">
        <f t="shared" si="9"/>
        <v>-</v>
      </c>
      <c r="C60" s="161" t="str">
        <f t="shared" si="0"/>
        <v>-</v>
      </c>
      <c r="D60" s="161" t="str">
        <f t="shared" ref="D60:D80" si="16">IFERROR(ROUNDUP(MONTH(B60)/Месяцев_в_квартале,0),"-")</f>
        <v>-</v>
      </c>
      <c r="E60" s="170">
        <f t="shared" si="2"/>
        <v>0</v>
      </c>
      <c r="F60" s="170">
        <f t="shared" si="3"/>
        <v>0</v>
      </c>
      <c r="G60" s="169" t="str">
        <f t="shared" si="4"/>
        <v>-</v>
      </c>
      <c r="H60" s="161" t="str">
        <f t="shared" si="5"/>
        <v>-</v>
      </c>
      <c r="I60" s="161" t="str">
        <f t="shared" ref="I60:I80" si="17">IFERROR(ROUNDUP(MONTH(G60)/Месяцев_в_квартале,0),"-")</f>
        <v>-</v>
      </c>
      <c r="J60" s="170">
        <f t="shared" si="7"/>
        <v>0</v>
      </c>
      <c r="K60" s="146"/>
      <c r="L60" s="171">
        <f t="shared" si="12"/>
        <v>46170</v>
      </c>
      <c r="M60" s="172">
        <f t="shared" si="8"/>
        <v>0</v>
      </c>
      <c r="N60" s="172">
        <f t="shared" si="13"/>
        <v>60000</v>
      </c>
      <c r="O60" s="172">
        <f t="shared" si="14"/>
        <v>4.9315068493150687</v>
      </c>
      <c r="P60" s="172">
        <f t="shared" si="15"/>
        <v>4.9315068493150687</v>
      </c>
    </row>
    <row r="61" spans="2:16" ht="15" customHeight="1" x14ac:dyDescent="0.3">
      <c r="B61" s="169" t="str">
        <f t="shared" si="9"/>
        <v>-</v>
      </c>
      <c r="C61" s="161" t="str">
        <f t="shared" si="0"/>
        <v>-</v>
      </c>
      <c r="D61" s="161" t="str">
        <f t="shared" si="16"/>
        <v>-</v>
      </c>
      <c r="E61" s="170">
        <f t="shared" si="2"/>
        <v>0</v>
      </c>
      <c r="F61" s="170">
        <f t="shared" si="3"/>
        <v>0</v>
      </c>
      <c r="G61" s="169" t="str">
        <f t="shared" si="4"/>
        <v>-</v>
      </c>
      <c r="H61" s="161" t="str">
        <f t="shared" si="5"/>
        <v>-</v>
      </c>
      <c r="I61" s="161" t="str">
        <f t="shared" si="17"/>
        <v>-</v>
      </c>
      <c r="J61" s="170">
        <f t="shared" si="7"/>
        <v>0</v>
      </c>
      <c r="K61" s="146"/>
      <c r="L61" s="171">
        <f t="shared" si="12"/>
        <v>46171</v>
      </c>
      <c r="M61" s="172">
        <f t="shared" si="8"/>
        <v>0</v>
      </c>
      <c r="N61" s="172">
        <f t="shared" si="13"/>
        <v>60000</v>
      </c>
      <c r="O61" s="172">
        <f t="shared" si="14"/>
        <v>4.9315068493150687</v>
      </c>
      <c r="P61" s="172">
        <f t="shared" si="15"/>
        <v>4.9315068493150687</v>
      </c>
    </row>
    <row r="62" spans="2:16" ht="15" customHeight="1" x14ac:dyDescent="0.3">
      <c r="B62" s="169" t="str">
        <f t="shared" si="9"/>
        <v>-</v>
      </c>
      <c r="C62" s="161" t="str">
        <f t="shared" si="0"/>
        <v>-</v>
      </c>
      <c r="D62" s="161" t="str">
        <f t="shared" ref="D62:D73" si="18">IFERROR(ROUNDUP(MONTH(B62)/Месяцев_в_квартале,0),"-")</f>
        <v>-</v>
      </c>
      <c r="E62" s="170">
        <f t="shared" si="2"/>
        <v>0</v>
      </c>
      <c r="F62" s="170">
        <f t="shared" si="3"/>
        <v>0</v>
      </c>
      <c r="G62" s="169" t="str">
        <f t="shared" si="4"/>
        <v>-</v>
      </c>
      <c r="H62" s="161" t="str">
        <f t="shared" si="5"/>
        <v>-</v>
      </c>
      <c r="I62" s="161" t="str">
        <f t="shared" ref="I62:I73" si="19">IFERROR(ROUNDUP(MONTH(G62)/Месяцев_в_квартале,0),"-")</f>
        <v>-</v>
      </c>
      <c r="J62" s="170">
        <f t="shared" si="7"/>
        <v>0</v>
      </c>
      <c r="K62" s="146"/>
      <c r="L62" s="171">
        <f t="shared" si="12"/>
        <v>46172</v>
      </c>
      <c r="M62" s="172">
        <f t="shared" si="8"/>
        <v>0</v>
      </c>
      <c r="N62" s="172">
        <f>IF(ISNUMBER(N61),N61-M62,$E$8)</f>
        <v>60000</v>
      </c>
      <c r="O62" s="172">
        <f t="shared" si="14"/>
        <v>4.9315068493150687</v>
      </c>
      <c r="P62" s="172">
        <f>IFERROR(IF(ISNUMBER(N61),N61,$E$8)*3%/IF(MOD(YEAR(L62),4),365,366)*IF(ISBLANK(L61),(L62-$F$5),L62-L61),0)</f>
        <v>4.9315068493150687</v>
      </c>
    </row>
    <row r="63" spans="2:16" ht="15" customHeight="1" x14ac:dyDescent="0.3">
      <c r="B63" s="169" t="str">
        <f t="shared" si="9"/>
        <v>-</v>
      </c>
      <c r="C63" s="161" t="str">
        <f t="shared" si="0"/>
        <v>-</v>
      </c>
      <c r="D63" s="161" t="str">
        <f t="shared" si="18"/>
        <v>-</v>
      </c>
      <c r="E63" s="170">
        <f t="shared" si="2"/>
        <v>0</v>
      </c>
      <c r="F63" s="170">
        <f t="shared" si="3"/>
        <v>0</v>
      </c>
      <c r="G63" s="169" t="str">
        <f t="shared" si="4"/>
        <v>-</v>
      </c>
      <c r="H63" s="161" t="str">
        <f t="shared" si="5"/>
        <v>-</v>
      </c>
      <c r="I63" s="161" t="str">
        <f t="shared" si="19"/>
        <v>-</v>
      </c>
      <c r="J63" s="170">
        <f t="shared" si="7"/>
        <v>0</v>
      </c>
      <c r="L63" s="171">
        <f t="shared" si="12"/>
        <v>46173</v>
      </c>
      <c r="M63" s="172">
        <f t="shared" si="8"/>
        <v>0</v>
      </c>
      <c r="N63" s="172">
        <f t="shared" si="13"/>
        <v>60000</v>
      </c>
      <c r="O63" s="172">
        <f t="shared" si="14"/>
        <v>4.9315068493150687</v>
      </c>
      <c r="P63" s="172">
        <f t="shared" si="15"/>
        <v>4.9315068493150687</v>
      </c>
    </row>
    <row r="64" spans="2:16" ht="15" customHeight="1" x14ac:dyDescent="0.3">
      <c r="B64" s="169" t="str">
        <f t="shared" si="9"/>
        <v>-</v>
      </c>
      <c r="C64" s="161" t="str">
        <f t="shared" si="0"/>
        <v>-</v>
      </c>
      <c r="D64" s="161" t="str">
        <f t="shared" si="18"/>
        <v>-</v>
      </c>
      <c r="E64" s="170">
        <f t="shared" si="2"/>
        <v>0</v>
      </c>
      <c r="F64" s="170">
        <f t="shared" si="3"/>
        <v>0</v>
      </c>
      <c r="G64" s="169" t="str">
        <f t="shared" si="4"/>
        <v>-</v>
      </c>
      <c r="H64" s="161" t="str">
        <f t="shared" si="5"/>
        <v>-</v>
      </c>
      <c r="I64" s="161" t="str">
        <f t="shared" si="19"/>
        <v>-</v>
      </c>
      <c r="J64" s="170">
        <f t="shared" si="7"/>
        <v>0</v>
      </c>
      <c r="L64" s="171">
        <f t="shared" si="12"/>
        <v>46174</v>
      </c>
      <c r="M64" s="172">
        <f t="shared" si="8"/>
        <v>0</v>
      </c>
      <c r="N64" s="172">
        <f t="shared" si="13"/>
        <v>60000</v>
      </c>
      <c r="O64" s="172">
        <f t="shared" si="14"/>
        <v>4.9315068493150687</v>
      </c>
      <c r="P64" s="172">
        <f t="shared" si="15"/>
        <v>4.9315068493150687</v>
      </c>
    </row>
    <row r="65" spans="2:16" ht="15" customHeight="1" x14ac:dyDescent="0.3">
      <c r="B65" s="169" t="str">
        <f t="shared" si="9"/>
        <v>-</v>
      </c>
      <c r="C65" s="161" t="str">
        <f t="shared" si="0"/>
        <v>-</v>
      </c>
      <c r="D65" s="161" t="str">
        <f t="shared" si="18"/>
        <v>-</v>
      </c>
      <c r="E65" s="170">
        <f t="shared" si="2"/>
        <v>0</v>
      </c>
      <c r="F65" s="170">
        <f t="shared" si="3"/>
        <v>0</v>
      </c>
      <c r="G65" s="169" t="str">
        <f t="shared" si="4"/>
        <v>-</v>
      </c>
      <c r="H65" s="161" t="str">
        <f t="shared" si="5"/>
        <v>-</v>
      </c>
      <c r="I65" s="161" t="str">
        <f t="shared" si="19"/>
        <v>-</v>
      </c>
      <c r="J65" s="170">
        <f t="shared" si="7"/>
        <v>0</v>
      </c>
      <c r="L65" s="171">
        <f t="shared" si="12"/>
        <v>46175</v>
      </c>
      <c r="M65" s="172">
        <f t="shared" si="8"/>
        <v>0</v>
      </c>
      <c r="N65" s="172">
        <f t="shared" si="13"/>
        <v>60000</v>
      </c>
      <c r="O65" s="172">
        <f t="shared" si="14"/>
        <v>4.9315068493150687</v>
      </c>
      <c r="P65" s="172">
        <f t="shared" si="15"/>
        <v>4.9315068493150687</v>
      </c>
    </row>
    <row r="66" spans="2:16" ht="15" customHeight="1" x14ac:dyDescent="0.3">
      <c r="B66" s="169" t="str">
        <f t="shared" si="9"/>
        <v>-</v>
      </c>
      <c r="C66" s="161" t="str">
        <f t="shared" si="0"/>
        <v>-</v>
      </c>
      <c r="D66" s="161" t="str">
        <f t="shared" si="18"/>
        <v>-</v>
      </c>
      <c r="E66" s="170">
        <f t="shared" si="2"/>
        <v>0</v>
      </c>
      <c r="F66" s="170">
        <f t="shared" si="3"/>
        <v>0</v>
      </c>
      <c r="G66" s="169" t="str">
        <f t="shared" si="4"/>
        <v>-</v>
      </c>
      <c r="H66" s="161" t="str">
        <f t="shared" si="5"/>
        <v>-</v>
      </c>
      <c r="I66" s="161" t="str">
        <f t="shared" si="19"/>
        <v>-</v>
      </c>
      <c r="J66" s="170">
        <f t="shared" si="7"/>
        <v>0</v>
      </c>
      <c r="L66" s="171">
        <f t="shared" si="12"/>
        <v>46176</v>
      </c>
      <c r="M66" s="172">
        <f t="shared" si="8"/>
        <v>0</v>
      </c>
      <c r="N66" s="172">
        <f t="shared" si="13"/>
        <v>60000</v>
      </c>
      <c r="O66" s="172">
        <f t="shared" si="14"/>
        <v>4.9315068493150687</v>
      </c>
      <c r="P66" s="172">
        <f t="shared" si="15"/>
        <v>4.9315068493150687</v>
      </c>
    </row>
    <row r="67" spans="2:16" ht="15" customHeight="1" x14ac:dyDescent="0.3">
      <c r="B67" s="169" t="str">
        <f t="shared" si="9"/>
        <v>-</v>
      </c>
      <c r="C67" s="161" t="str">
        <f t="shared" si="0"/>
        <v>-</v>
      </c>
      <c r="D67" s="161" t="str">
        <f t="shared" si="18"/>
        <v>-</v>
      </c>
      <c r="E67" s="170">
        <f t="shared" si="2"/>
        <v>0</v>
      </c>
      <c r="F67" s="170">
        <f t="shared" si="3"/>
        <v>0</v>
      </c>
      <c r="G67" s="169" t="str">
        <f t="shared" si="4"/>
        <v>-</v>
      </c>
      <c r="H67" s="161" t="str">
        <f t="shared" si="5"/>
        <v>-</v>
      </c>
      <c r="I67" s="161" t="str">
        <f t="shared" si="19"/>
        <v>-</v>
      </c>
      <c r="J67" s="170">
        <f t="shared" si="7"/>
        <v>0</v>
      </c>
      <c r="L67" s="171">
        <f t="shared" si="12"/>
        <v>46177</v>
      </c>
      <c r="M67" s="172">
        <f t="shared" si="8"/>
        <v>0</v>
      </c>
      <c r="N67" s="172">
        <f t="shared" si="13"/>
        <v>60000</v>
      </c>
      <c r="O67" s="172">
        <f t="shared" si="14"/>
        <v>4.9315068493150687</v>
      </c>
      <c r="P67" s="172">
        <f t="shared" si="15"/>
        <v>4.9315068493150687</v>
      </c>
    </row>
    <row r="68" spans="2:16" ht="15" customHeight="1" x14ac:dyDescent="0.3">
      <c r="B68" s="169" t="str">
        <f t="shared" si="9"/>
        <v>-</v>
      </c>
      <c r="C68" s="161" t="str">
        <f t="shared" si="0"/>
        <v>-</v>
      </c>
      <c r="D68" s="161" t="str">
        <f t="shared" si="18"/>
        <v>-</v>
      </c>
      <c r="E68" s="170">
        <f t="shared" si="2"/>
        <v>0</v>
      </c>
      <c r="F68" s="170">
        <f t="shared" si="3"/>
        <v>0</v>
      </c>
      <c r="G68" s="169" t="str">
        <f t="shared" si="4"/>
        <v>-</v>
      </c>
      <c r="H68" s="161" t="str">
        <f t="shared" si="5"/>
        <v>-</v>
      </c>
      <c r="I68" s="161" t="str">
        <f t="shared" si="19"/>
        <v>-</v>
      </c>
      <c r="J68" s="170">
        <f t="shared" si="7"/>
        <v>0</v>
      </c>
      <c r="L68" s="171">
        <f t="shared" si="12"/>
        <v>46178</v>
      </c>
      <c r="M68" s="172">
        <f t="shared" si="8"/>
        <v>0</v>
      </c>
      <c r="N68" s="172">
        <f t="shared" si="13"/>
        <v>60000</v>
      </c>
      <c r="O68" s="172">
        <f t="shared" si="14"/>
        <v>4.9315068493150687</v>
      </c>
      <c r="P68" s="172">
        <f t="shared" si="15"/>
        <v>4.9315068493150687</v>
      </c>
    </row>
    <row r="69" spans="2:16" ht="15" customHeight="1" x14ac:dyDescent="0.3">
      <c r="B69" s="169" t="str">
        <f t="shared" si="9"/>
        <v>-</v>
      </c>
      <c r="C69" s="161" t="str">
        <f t="shared" si="0"/>
        <v>-</v>
      </c>
      <c r="D69" s="161" t="str">
        <f t="shared" si="18"/>
        <v>-</v>
      </c>
      <c r="E69" s="170">
        <f t="shared" si="2"/>
        <v>0</v>
      </c>
      <c r="F69" s="170">
        <f t="shared" si="3"/>
        <v>0</v>
      </c>
      <c r="G69" s="169" t="str">
        <f t="shared" si="4"/>
        <v>-</v>
      </c>
      <c r="H69" s="161" t="str">
        <f t="shared" si="5"/>
        <v>-</v>
      </c>
      <c r="I69" s="161" t="str">
        <f t="shared" si="19"/>
        <v>-</v>
      </c>
      <c r="J69" s="170">
        <f t="shared" si="7"/>
        <v>0</v>
      </c>
      <c r="L69" s="171">
        <f t="shared" si="12"/>
        <v>46179</v>
      </c>
      <c r="M69" s="172">
        <f t="shared" si="8"/>
        <v>0</v>
      </c>
      <c r="N69" s="172">
        <f t="shared" si="13"/>
        <v>60000</v>
      </c>
      <c r="O69" s="172">
        <f t="shared" si="14"/>
        <v>4.9315068493150687</v>
      </c>
      <c r="P69" s="172">
        <f t="shared" si="15"/>
        <v>4.9315068493150687</v>
      </c>
    </row>
    <row r="70" spans="2:16" ht="15" customHeight="1" x14ac:dyDescent="0.3">
      <c r="B70" s="169" t="str">
        <f t="shared" si="9"/>
        <v>-</v>
      </c>
      <c r="C70" s="161" t="str">
        <f t="shared" si="0"/>
        <v>-</v>
      </c>
      <c r="D70" s="161" t="str">
        <f t="shared" si="18"/>
        <v>-</v>
      </c>
      <c r="E70" s="170">
        <f t="shared" si="2"/>
        <v>0</v>
      </c>
      <c r="F70" s="170">
        <f t="shared" si="3"/>
        <v>0</v>
      </c>
      <c r="G70" s="169" t="str">
        <f t="shared" si="4"/>
        <v>-</v>
      </c>
      <c r="H70" s="161" t="str">
        <f t="shared" si="5"/>
        <v>-</v>
      </c>
      <c r="I70" s="161" t="str">
        <f t="shared" si="19"/>
        <v>-</v>
      </c>
      <c r="J70" s="170">
        <f t="shared" si="7"/>
        <v>0</v>
      </c>
      <c r="L70" s="171">
        <f t="shared" si="12"/>
        <v>46180</v>
      </c>
      <c r="M70" s="172">
        <f t="shared" si="8"/>
        <v>0</v>
      </c>
      <c r="N70" s="172">
        <f t="shared" si="13"/>
        <v>60000</v>
      </c>
      <c r="O70" s="172">
        <f t="shared" si="14"/>
        <v>4.9315068493150687</v>
      </c>
      <c r="P70" s="172">
        <f t="shared" si="15"/>
        <v>4.9315068493150687</v>
      </c>
    </row>
    <row r="71" spans="2:16" ht="15" customHeight="1" x14ac:dyDescent="0.3">
      <c r="B71" s="169" t="str">
        <f t="shared" si="9"/>
        <v>-</v>
      </c>
      <c r="C71" s="161" t="str">
        <f t="shared" si="0"/>
        <v>-</v>
      </c>
      <c r="D71" s="161" t="str">
        <f t="shared" si="18"/>
        <v>-</v>
      </c>
      <c r="E71" s="170">
        <f t="shared" si="2"/>
        <v>0</v>
      </c>
      <c r="F71" s="170">
        <f t="shared" si="3"/>
        <v>0</v>
      </c>
      <c r="G71" s="169" t="str">
        <f t="shared" si="4"/>
        <v>-</v>
      </c>
      <c r="H71" s="161" t="str">
        <f t="shared" si="5"/>
        <v>-</v>
      </c>
      <c r="I71" s="161" t="str">
        <f t="shared" si="19"/>
        <v>-</v>
      </c>
      <c r="J71" s="170">
        <f t="shared" si="7"/>
        <v>0</v>
      </c>
      <c r="L71" s="171">
        <f t="shared" si="12"/>
        <v>46181</v>
      </c>
      <c r="M71" s="172">
        <f t="shared" si="8"/>
        <v>0</v>
      </c>
      <c r="N71" s="172">
        <f t="shared" si="13"/>
        <v>60000</v>
      </c>
      <c r="O71" s="172">
        <f t="shared" si="14"/>
        <v>4.9315068493150687</v>
      </c>
      <c r="P71" s="172">
        <f t="shared" si="15"/>
        <v>4.9315068493150687</v>
      </c>
    </row>
    <row r="72" spans="2:16" ht="15" customHeight="1" x14ac:dyDescent="0.3">
      <c r="B72" s="169" t="str">
        <f t="shared" si="9"/>
        <v>-</v>
      </c>
      <c r="C72" s="161" t="str">
        <f t="shared" si="0"/>
        <v>-</v>
      </c>
      <c r="D72" s="161" t="str">
        <f t="shared" si="18"/>
        <v>-</v>
      </c>
      <c r="E72" s="170">
        <f t="shared" si="2"/>
        <v>0</v>
      </c>
      <c r="F72" s="170">
        <f t="shared" si="3"/>
        <v>0</v>
      </c>
      <c r="G72" s="169" t="str">
        <f t="shared" si="4"/>
        <v>-</v>
      </c>
      <c r="H72" s="161" t="str">
        <f t="shared" si="5"/>
        <v>-</v>
      </c>
      <c r="I72" s="161" t="str">
        <f t="shared" si="19"/>
        <v>-</v>
      </c>
      <c r="J72" s="170">
        <f t="shared" si="7"/>
        <v>0</v>
      </c>
      <c r="L72" s="171">
        <f t="shared" si="12"/>
        <v>46182</v>
      </c>
      <c r="M72" s="172">
        <f t="shared" si="8"/>
        <v>0</v>
      </c>
      <c r="N72" s="172">
        <f t="shared" si="13"/>
        <v>60000</v>
      </c>
      <c r="O72" s="172">
        <f t="shared" si="14"/>
        <v>4.9315068493150687</v>
      </c>
      <c r="P72" s="172">
        <f t="shared" si="15"/>
        <v>4.9315068493150687</v>
      </c>
    </row>
    <row r="73" spans="2:16" ht="15" customHeight="1" x14ac:dyDescent="0.3">
      <c r="B73" s="169" t="str">
        <f t="shared" si="9"/>
        <v>-</v>
      </c>
      <c r="C73" s="161" t="str">
        <f t="shared" si="0"/>
        <v>-</v>
      </c>
      <c r="D73" s="161" t="str">
        <f t="shared" si="18"/>
        <v>-</v>
      </c>
      <c r="E73" s="170">
        <f t="shared" si="2"/>
        <v>0</v>
      </c>
      <c r="F73" s="170">
        <f t="shared" si="3"/>
        <v>0</v>
      </c>
      <c r="G73" s="169" t="str">
        <f t="shared" si="4"/>
        <v>-</v>
      </c>
      <c r="H73" s="161" t="str">
        <f t="shared" si="5"/>
        <v>-</v>
      </c>
      <c r="I73" s="161" t="str">
        <f t="shared" si="19"/>
        <v>-</v>
      </c>
      <c r="J73" s="170">
        <f>SUMIFS($O$19:$O$5498,$L$19:$L$5498,"&gt;"&amp;IF(ISNUMBER(G72),G72,$F$5),$L$19:$L$5498,"&lt;="&amp;G73)</f>
        <v>0</v>
      </c>
      <c r="L73" s="171">
        <f t="shared" si="12"/>
        <v>46183</v>
      </c>
      <c r="M73" s="172">
        <f t="shared" si="8"/>
        <v>0</v>
      </c>
      <c r="N73" s="172">
        <f t="shared" si="13"/>
        <v>60000</v>
      </c>
      <c r="O73" s="172">
        <f t="shared" si="14"/>
        <v>4.9315068493150687</v>
      </c>
      <c r="P73" s="172">
        <f t="shared" si="15"/>
        <v>4.9315068493150687</v>
      </c>
    </row>
    <row r="74" spans="2:16" ht="15" customHeight="1" x14ac:dyDescent="0.3">
      <c r="B74" s="169" t="str">
        <f t="shared" si="9"/>
        <v>-</v>
      </c>
      <c r="C74" s="161" t="str">
        <f t="shared" si="0"/>
        <v>-</v>
      </c>
      <c r="D74" s="161" t="str">
        <f t="shared" ref="D74:D79" si="20">IFERROR(ROUNDUP(MONTH(B74)/Месяцев_в_квартале,0),"-")</f>
        <v>-</v>
      </c>
      <c r="E74" s="170">
        <f t="shared" si="2"/>
        <v>0</v>
      </c>
      <c r="F74" s="170">
        <f t="shared" si="3"/>
        <v>0</v>
      </c>
      <c r="G74" s="169" t="str">
        <f t="shared" si="4"/>
        <v>-</v>
      </c>
      <c r="H74" s="161" t="str">
        <f t="shared" si="5"/>
        <v>-</v>
      </c>
      <c r="I74" s="161" t="str">
        <f t="shared" ref="I74:I79" si="21">IFERROR(ROUNDUP(MONTH(G74)/Месяцев_в_квартале,0),"-")</f>
        <v>-</v>
      </c>
      <c r="J74" s="170">
        <f t="shared" ref="J74:J80" si="22">SUMIFS($O$19:$O$5498,$L$19:$L$5498,"&gt;"&amp;IF(ISNUMBER(G73),G73,$F$5),$L$19:$L$5498,"&lt;="&amp;G74)</f>
        <v>0</v>
      </c>
      <c r="L74" s="171">
        <f t="shared" si="12"/>
        <v>46184</v>
      </c>
      <c r="M74" s="172">
        <f t="shared" si="8"/>
        <v>0</v>
      </c>
      <c r="N74" s="172">
        <f t="shared" si="13"/>
        <v>60000</v>
      </c>
      <c r="O74" s="172">
        <f t="shared" si="14"/>
        <v>4.9315068493150687</v>
      </c>
      <c r="P74" s="172">
        <f t="shared" si="15"/>
        <v>4.9315068493150687</v>
      </c>
    </row>
    <row r="75" spans="2:16" ht="15" customHeight="1" x14ac:dyDescent="0.3">
      <c r="B75" s="169" t="str">
        <f t="shared" si="9"/>
        <v>-</v>
      </c>
      <c r="C75" s="161" t="str">
        <f t="shared" si="0"/>
        <v>-</v>
      </c>
      <c r="D75" s="161" t="str">
        <f t="shared" si="20"/>
        <v>-</v>
      </c>
      <c r="E75" s="170">
        <f t="shared" si="2"/>
        <v>0</v>
      </c>
      <c r="F75" s="170">
        <f t="shared" si="3"/>
        <v>0</v>
      </c>
      <c r="G75" s="169" t="str">
        <f t="shared" si="4"/>
        <v>-</v>
      </c>
      <c r="H75" s="161" t="str">
        <f t="shared" si="5"/>
        <v>-</v>
      </c>
      <c r="I75" s="161" t="str">
        <f t="shared" si="21"/>
        <v>-</v>
      </c>
      <c r="J75" s="170">
        <f t="shared" si="22"/>
        <v>0</v>
      </c>
      <c r="L75" s="171">
        <f t="shared" si="12"/>
        <v>46185</v>
      </c>
      <c r="M75" s="172">
        <f t="shared" si="8"/>
        <v>0</v>
      </c>
      <c r="N75" s="172">
        <f t="shared" si="13"/>
        <v>60000</v>
      </c>
      <c r="O75" s="172">
        <f t="shared" si="14"/>
        <v>4.9315068493150687</v>
      </c>
      <c r="P75" s="172">
        <f t="shared" si="15"/>
        <v>4.9315068493150687</v>
      </c>
    </row>
    <row r="76" spans="2:16" ht="15" customHeight="1" x14ac:dyDescent="0.3">
      <c r="B76" s="169" t="str">
        <f t="shared" si="9"/>
        <v>-</v>
      </c>
      <c r="C76" s="161" t="str">
        <f t="shared" si="0"/>
        <v>-</v>
      </c>
      <c r="D76" s="161" t="str">
        <f t="shared" si="20"/>
        <v>-</v>
      </c>
      <c r="E76" s="170">
        <f t="shared" si="2"/>
        <v>0</v>
      </c>
      <c r="F76" s="170">
        <f t="shared" si="3"/>
        <v>0</v>
      </c>
      <c r="G76" s="169" t="str">
        <f t="shared" si="4"/>
        <v>-</v>
      </c>
      <c r="H76" s="161" t="str">
        <f t="shared" si="5"/>
        <v>-</v>
      </c>
      <c r="I76" s="161" t="str">
        <f t="shared" si="21"/>
        <v>-</v>
      </c>
      <c r="J76" s="170">
        <f t="shared" si="22"/>
        <v>0</v>
      </c>
      <c r="L76" s="171">
        <f t="shared" si="12"/>
        <v>46186</v>
      </c>
      <c r="M76" s="172">
        <f t="shared" si="8"/>
        <v>0</v>
      </c>
      <c r="N76" s="172">
        <f t="shared" si="13"/>
        <v>60000</v>
      </c>
      <c r="O76" s="172">
        <f t="shared" si="14"/>
        <v>4.9315068493150687</v>
      </c>
      <c r="P76" s="172">
        <f t="shared" si="15"/>
        <v>4.9315068493150687</v>
      </c>
    </row>
    <row r="77" spans="2:16" ht="15" customHeight="1" x14ac:dyDescent="0.3">
      <c r="B77" s="169" t="str">
        <f t="shared" si="9"/>
        <v>-</v>
      </c>
      <c r="C77" s="161" t="str">
        <f t="shared" si="0"/>
        <v>-</v>
      </c>
      <c r="D77" s="161" t="str">
        <f t="shared" si="20"/>
        <v>-</v>
      </c>
      <c r="E77" s="170">
        <f t="shared" si="2"/>
        <v>0</v>
      </c>
      <c r="F77" s="170">
        <f t="shared" si="3"/>
        <v>0</v>
      </c>
      <c r="G77" s="169" t="str">
        <f t="shared" si="4"/>
        <v>-</v>
      </c>
      <c r="H77" s="161" t="str">
        <f t="shared" si="5"/>
        <v>-</v>
      </c>
      <c r="I77" s="161" t="str">
        <f t="shared" si="21"/>
        <v>-</v>
      </c>
      <c r="J77" s="170">
        <f t="shared" si="22"/>
        <v>0</v>
      </c>
      <c r="L77" s="171">
        <f t="shared" si="12"/>
        <v>46187</v>
      </c>
      <c r="M77" s="172">
        <f t="shared" si="8"/>
        <v>0</v>
      </c>
      <c r="N77" s="172">
        <f t="shared" si="13"/>
        <v>60000</v>
      </c>
      <c r="O77" s="172">
        <f t="shared" si="14"/>
        <v>4.9315068493150687</v>
      </c>
      <c r="P77" s="172">
        <f t="shared" si="15"/>
        <v>4.9315068493150687</v>
      </c>
    </row>
    <row r="78" spans="2:16" ht="15" customHeight="1" x14ac:dyDescent="0.3">
      <c r="B78" s="169" t="str">
        <f t="shared" si="9"/>
        <v>-</v>
      </c>
      <c r="C78" s="161" t="str">
        <f t="shared" si="0"/>
        <v>-</v>
      </c>
      <c r="D78" s="161" t="str">
        <f t="shared" si="20"/>
        <v>-</v>
      </c>
      <c r="E78" s="170">
        <f t="shared" si="2"/>
        <v>0</v>
      </c>
      <c r="F78" s="170">
        <f t="shared" si="3"/>
        <v>0</v>
      </c>
      <c r="G78" s="169" t="str">
        <f t="shared" si="4"/>
        <v>-</v>
      </c>
      <c r="H78" s="161" t="str">
        <f t="shared" si="5"/>
        <v>-</v>
      </c>
      <c r="I78" s="161" t="str">
        <f t="shared" si="21"/>
        <v>-</v>
      </c>
      <c r="J78" s="170">
        <f t="shared" si="22"/>
        <v>0</v>
      </c>
      <c r="L78" s="171">
        <f t="shared" si="12"/>
        <v>46188</v>
      </c>
      <c r="M78" s="172">
        <f t="shared" si="8"/>
        <v>0</v>
      </c>
      <c r="N78" s="172">
        <f>IF(ISNUMBER(N77),N77-M78,$E$8)</f>
        <v>60000</v>
      </c>
      <c r="O78" s="172">
        <f t="shared" si="14"/>
        <v>4.9315068493150687</v>
      </c>
      <c r="P78" s="172">
        <f>IFERROR(IF(ISNUMBER(N77),N77,$E$8)*3%/IF(MOD(YEAR(L78),4),365,366)*IF(ISBLANK(L77),(L78-$F$5),L78-L77),0)</f>
        <v>4.9315068493150687</v>
      </c>
    </row>
    <row r="79" spans="2:16" ht="15" customHeight="1" x14ac:dyDescent="0.3">
      <c r="B79" s="169" t="str">
        <f t="shared" si="9"/>
        <v>-</v>
      </c>
      <c r="C79" s="161" t="str">
        <f t="shared" si="0"/>
        <v>-</v>
      </c>
      <c r="D79" s="161" t="str">
        <f t="shared" si="20"/>
        <v>-</v>
      </c>
      <c r="E79" s="170">
        <f t="shared" si="2"/>
        <v>0</v>
      </c>
      <c r="F79" s="170">
        <f t="shared" si="3"/>
        <v>0</v>
      </c>
      <c r="G79" s="169" t="str">
        <f t="shared" si="4"/>
        <v>-</v>
      </c>
      <c r="H79" s="161" t="str">
        <f t="shared" si="5"/>
        <v>-</v>
      </c>
      <c r="I79" s="161" t="str">
        <f t="shared" si="21"/>
        <v>-</v>
      </c>
      <c r="J79" s="170">
        <f t="shared" si="22"/>
        <v>0</v>
      </c>
      <c r="L79" s="171">
        <f t="shared" si="12"/>
        <v>46189</v>
      </c>
      <c r="M79" s="172">
        <f t="shared" si="8"/>
        <v>0</v>
      </c>
      <c r="N79" s="172">
        <f t="shared" si="13"/>
        <v>60000</v>
      </c>
      <c r="O79" s="172">
        <f t="shared" si="14"/>
        <v>4.9315068493150687</v>
      </c>
      <c r="P79" s="172">
        <f t="shared" si="15"/>
        <v>4.9315068493150687</v>
      </c>
    </row>
    <row r="80" spans="2:16" ht="15" customHeight="1" x14ac:dyDescent="0.3">
      <c r="B80" s="169" t="str">
        <f t="shared" si="9"/>
        <v>-</v>
      </c>
      <c r="C80" s="161" t="str">
        <f t="shared" si="0"/>
        <v>-</v>
      </c>
      <c r="D80" s="161" t="str">
        <f t="shared" si="16"/>
        <v>-</v>
      </c>
      <c r="E80" s="170">
        <f t="shared" si="2"/>
        <v>0</v>
      </c>
      <c r="F80" s="170">
        <f t="shared" si="3"/>
        <v>0</v>
      </c>
      <c r="G80" s="169" t="str">
        <f t="shared" si="4"/>
        <v>-</v>
      </c>
      <c r="H80" s="161" t="str">
        <f t="shared" si="5"/>
        <v>-</v>
      </c>
      <c r="I80" s="161" t="str">
        <f t="shared" si="17"/>
        <v>-</v>
      </c>
      <c r="J80" s="170">
        <f t="shared" si="22"/>
        <v>0</v>
      </c>
      <c r="L80" s="171">
        <f t="shared" si="12"/>
        <v>46190</v>
      </c>
      <c r="M80" s="172">
        <f t="shared" si="8"/>
        <v>0</v>
      </c>
      <c r="N80" s="172">
        <f t="shared" si="13"/>
        <v>60000</v>
      </c>
      <c r="O80" s="172">
        <f t="shared" si="14"/>
        <v>4.9315068493150687</v>
      </c>
      <c r="P80" s="172">
        <f t="shared" si="15"/>
        <v>4.9315068493150687</v>
      </c>
    </row>
    <row r="81" spans="5:16" ht="17.25" customHeight="1" x14ac:dyDescent="0.3">
      <c r="E81" s="174">
        <f>SUM(E19:E80)</f>
        <v>60000</v>
      </c>
      <c r="J81" s="174">
        <f>SUM(J19:J80)</f>
        <v>8693.8356164383476</v>
      </c>
      <c r="L81" s="171">
        <f t="shared" si="12"/>
        <v>46191</v>
      </c>
      <c r="M81" s="172">
        <f t="shared" si="8"/>
        <v>0</v>
      </c>
      <c r="N81" s="172">
        <f t="shared" si="13"/>
        <v>60000</v>
      </c>
      <c r="O81" s="172">
        <f t="shared" si="14"/>
        <v>4.9315068493150687</v>
      </c>
      <c r="P81" s="172">
        <f t="shared" si="15"/>
        <v>4.9315068493150687</v>
      </c>
    </row>
    <row r="82" spans="5:16" ht="15" customHeight="1" x14ac:dyDescent="0.3">
      <c r="L82" s="171">
        <f t="shared" si="12"/>
        <v>46192</v>
      </c>
      <c r="M82" s="172">
        <f t="shared" si="8"/>
        <v>0</v>
      </c>
      <c r="N82" s="172">
        <f t="shared" si="13"/>
        <v>60000</v>
      </c>
      <c r="O82" s="172">
        <f t="shared" si="14"/>
        <v>4.9315068493150687</v>
      </c>
      <c r="P82" s="172">
        <f t="shared" si="15"/>
        <v>4.9315068493150687</v>
      </c>
    </row>
    <row r="83" spans="5:16" ht="15" customHeight="1" x14ac:dyDescent="0.3">
      <c r="L83" s="171">
        <f t="shared" si="12"/>
        <v>46193</v>
      </c>
      <c r="M83" s="172">
        <f t="shared" ref="M83:M146" si="23">IFERROR(VLOOKUP(L83,$B$19:$E$80,4,FALSE),0)</f>
        <v>0</v>
      </c>
      <c r="N83" s="172">
        <f t="shared" si="13"/>
        <v>60000</v>
      </c>
      <c r="O83" s="172">
        <f t="shared" si="14"/>
        <v>4.9315068493150687</v>
      </c>
      <c r="P83" s="172">
        <f t="shared" si="15"/>
        <v>4.9315068493150687</v>
      </c>
    </row>
    <row r="84" spans="5:16" ht="15" customHeight="1" x14ac:dyDescent="0.3">
      <c r="L84" s="171">
        <f t="shared" ref="L84:L147" si="24">IFERROR(IF(MAX(L83+1,$F$5+1)&gt;$J$10,"-",MAX(L83+1,$F$5+1)),"-")</f>
        <v>46194</v>
      </c>
      <c r="M84" s="172">
        <f t="shared" si="23"/>
        <v>0</v>
      </c>
      <c r="N84" s="172">
        <f t="shared" ref="N84:N147" si="25">IF(ISNUMBER(N83),N83-M84,$E$8)</f>
        <v>60000</v>
      </c>
      <c r="O84" s="172">
        <f t="shared" ref="O84:O147" si="26">IFERROR(IF(ISNUMBER(N83),N83,$E$8)*IF(L84&gt;=$J$8,$E$13,$E$12)/IF(MOD(YEAR(L84),4),365,366)*IF(ISBLANK(L83),L84-$F$5,L84-L83),0)</f>
        <v>4.9315068493150687</v>
      </c>
      <c r="P84" s="172">
        <f t="shared" ref="P84:P147" si="27">IFERROR(IF(ISNUMBER(N83),N83,$E$8)*3%/IF(MOD(YEAR(L84),4),365,366)*IF(ISBLANK(L83),(L84-$F$5),L84-L83),0)</f>
        <v>4.9315068493150687</v>
      </c>
    </row>
    <row r="85" spans="5:16" ht="15" customHeight="1" x14ac:dyDescent="0.3">
      <c r="L85" s="171">
        <f t="shared" si="24"/>
        <v>46195</v>
      </c>
      <c r="M85" s="172">
        <f t="shared" si="23"/>
        <v>0</v>
      </c>
      <c r="N85" s="172">
        <f t="shared" si="25"/>
        <v>60000</v>
      </c>
      <c r="O85" s="172">
        <f t="shared" si="26"/>
        <v>4.9315068493150687</v>
      </c>
      <c r="P85" s="172">
        <f t="shared" si="27"/>
        <v>4.9315068493150687</v>
      </c>
    </row>
    <row r="86" spans="5:16" ht="15" customHeight="1" x14ac:dyDescent="0.3">
      <c r="L86" s="171">
        <f t="shared" si="24"/>
        <v>46196</v>
      </c>
      <c r="M86" s="172">
        <f t="shared" si="23"/>
        <v>0</v>
      </c>
      <c r="N86" s="172">
        <f t="shared" si="25"/>
        <v>60000</v>
      </c>
      <c r="O86" s="172">
        <f t="shared" si="26"/>
        <v>4.9315068493150687</v>
      </c>
      <c r="P86" s="172">
        <f t="shared" si="27"/>
        <v>4.9315068493150687</v>
      </c>
    </row>
    <row r="87" spans="5:16" ht="15" customHeight="1" x14ac:dyDescent="0.3">
      <c r="L87" s="171">
        <f t="shared" si="24"/>
        <v>46197</v>
      </c>
      <c r="M87" s="172">
        <f t="shared" si="23"/>
        <v>0</v>
      </c>
      <c r="N87" s="172">
        <f t="shared" si="25"/>
        <v>60000</v>
      </c>
      <c r="O87" s="172">
        <f t="shared" si="26"/>
        <v>4.9315068493150687</v>
      </c>
      <c r="P87" s="172">
        <f t="shared" si="27"/>
        <v>4.9315068493150687</v>
      </c>
    </row>
    <row r="88" spans="5:16" ht="15" customHeight="1" x14ac:dyDescent="0.3">
      <c r="L88" s="171">
        <f t="shared" si="24"/>
        <v>46198</v>
      </c>
      <c r="M88" s="172">
        <f t="shared" si="23"/>
        <v>0</v>
      </c>
      <c r="N88" s="172">
        <f t="shared" si="25"/>
        <v>60000</v>
      </c>
      <c r="O88" s="172">
        <f t="shared" si="26"/>
        <v>4.9315068493150687</v>
      </c>
      <c r="P88" s="172">
        <f t="shared" si="27"/>
        <v>4.9315068493150687</v>
      </c>
    </row>
    <row r="89" spans="5:16" ht="15" customHeight="1" x14ac:dyDescent="0.3">
      <c r="L89" s="171">
        <f t="shared" si="24"/>
        <v>46199</v>
      </c>
      <c r="M89" s="172">
        <f t="shared" si="23"/>
        <v>0</v>
      </c>
      <c r="N89" s="172">
        <f t="shared" si="25"/>
        <v>60000</v>
      </c>
      <c r="O89" s="172">
        <f t="shared" si="26"/>
        <v>4.9315068493150687</v>
      </c>
      <c r="P89" s="172">
        <f t="shared" si="27"/>
        <v>4.9315068493150687</v>
      </c>
    </row>
    <row r="90" spans="5:16" ht="15" customHeight="1" x14ac:dyDescent="0.3">
      <c r="L90" s="171">
        <f t="shared" si="24"/>
        <v>46200</v>
      </c>
      <c r="M90" s="172">
        <f t="shared" si="23"/>
        <v>0</v>
      </c>
      <c r="N90" s="172">
        <f t="shared" si="25"/>
        <v>60000</v>
      </c>
      <c r="O90" s="172">
        <f t="shared" si="26"/>
        <v>4.9315068493150687</v>
      </c>
      <c r="P90" s="172">
        <f t="shared" si="27"/>
        <v>4.9315068493150687</v>
      </c>
    </row>
    <row r="91" spans="5:16" ht="15" customHeight="1" x14ac:dyDescent="0.3">
      <c r="L91" s="171">
        <f t="shared" si="24"/>
        <v>46201</v>
      </c>
      <c r="M91" s="172">
        <f t="shared" si="23"/>
        <v>0</v>
      </c>
      <c r="N91" s="172">
        <f t="shared" si="25"/>
        <v>60000</v>
      </c>
      <c r="O91" s="172">
        <f t="shared" si="26"/>
        <v>4.9315068493150687</v>
      </c>
      <c r="P91" s="172">
        <f t="shared" si="27"/>
        <v>4.9315068493150687</v>
      </c>
    </row>
    <row r="92" spans="5:16" ht="15" customHeight="1" x14ac:dyDescent="0.3">
      <c r="L92" s="171">
        <f t="shared" si="24"/>
        <v>46202</v>
      </c>
      <c r="M92" s="172">
        <f t="shared" si="23"/>
        <v>0</v>
      </c>
      <c r="N92" s="172">
        <f t="shared" si="25"/>
        <v>60000</v>
      </c>
      <c r="O92" s="172">
        <f t="shared" si="26"/>
        <v>4.9315068493150687</v>
      </c>
      <c r="P92" s="172">
        <f t="shared" si="27"/>
        <v>4.9315068493150687</v>
      </c>
    </row>
    <row r="93" spans="5:16" ht="15" customHeight="1" x14ac:dyDescent="0.3">
      <c r="L93" s="171">
        <f t="shared" si="24"/>
        <v>46203</v>
      </c>
      <c r="M93" s="172">
        <f t="shared" si="23"/>
        <v>0</v>
      </c>
      <c r="N93" s="172">
        <f t="shared" si="25"/>
        <v>60000</v>
      </c>
      <c r="O93" s="172">
        <f t="shared" si="26"/>
        <v>4.9315068493150687</v>
      </c>
      <c r="P93" s="172">
        <f t="shared" si="27"/>
        <v>4.9315068493150687</v>
      </c>
    </row>
    <row r="94" spans="5:16" ht="15" customHeight="1" x14ac:dyDescent="0.3">
      <c r="L94" s="171">
        <f t="shared" si="24"/>
        <v>46204</v>
      </c>
      <c r="M94" s="172">
        <f t="shared" si="23"/>
        <v>0</v>
      </c>
      <c r="N94" s="172">
        <f t="shared" si="25"/>
        <v>60000</v>
      </c>
      <c r="O94" s="172">
        <f t="shared" si="26"/>
        <v>4.9315068493150687</v>
      </c>
      <c r="P94" s="172">
        <f t="shared" si="27"/>
        <v>4.9315068493150687</v>
      </c>
    </row>
    <row r="95" spans="5:16" ht="15" customHeight="1" x14ac:dyDescent="0.3">
      <c r="L95" s="171">
        <f t="shared" si="24"/>
        <v>46205</v>
      </c>
      <c r="M95" s="172">
        <f t="shared" si="23"/>
        <v>0</v>
      </c>
      <c r="N95" s="172">
        <f t="shared" si="25"/>
        <v>60000</v>
      </c>
      <c r="O95" s="172">
        <f t="shared" si="26"/>
        <v>4.9315068493150687</v>
      </c>
      <c r="P95" s="172">
        <f t="shared" si="27"/>
        <v>4.9315068493150687</v>
      </c>
    </row>
    <row r="96" spans="5:16" ht="15" customHeight="1" x14ac:dyDescent="0.3">
      <c r="L96" s="171">
        <f t="shared" si="24"/>
        <v>46206</v>
      </c>
      <c r="M96" s="172">
        <f t="shared" si="23"/>
        <v>0</v>
      </c>
      <c r="N96" s="172">
        <f t="shared" si="25"/>
        <v>60000</v>
      </c>
      <c r="O96" s="172">
        <f t="shared" si="26"/>
        <v>4.9315068493150687</v>
      </c>
      <c r="P96" s="172">
        <f t="shared" si="27"/>
        <v>4.9315068493150687</v>
      </c>
    </row>
    <row r="97" spans="12:16" ht="15" customHeight="1" x14ac:dyDescent="0.3">
      <c r="L97" s="171">
        <f t="shared" si="24"/>
        <v>46207</v>
      </c>
      <c r="M97" s="172">
        <f t="shared" si="23"/>
        <v>0</v>
      </c>
      <c r="N97" s="172">
        <f t="shared" si="25"/>
        <v>60000</v>
      </c>
      <c r="O97" s="172">
        <f t="shared" si="26"/>
        <v>4.9315068493150687</v>
      </c>
      <c r="P97" s="172">
        <f t="shared" si="27"/>
        <v>4.9315068493150687</v>
      </c>
    </row>
    <row r="98" spans="12:16" ht="15" customHeight="1" x14ac:dyDescent="0.3">
      <c r="L98" s="171">
        <f t="shared" si="24"/>
        <v>46208</v>
      </c>
      <c r="M98" s="172">
        <f t="shared" si="23"/>
        <v>0</v>
      </c>
      <c r="N98" s="172">
        <f t="shared" si="25"/>
        <v>60000</v>
      </c>
      <c r="O98" s="172">
        <f t="shared" si="26"/>
        <v>4.9315068493150687</v>
      </c>
      <c r="P98" s="172">
        <f t="shared" si="27"/>
        <v>4.9315068493150687</v>
      </c>
    </row>
    <row r="99" spans="12:16" ht="15" customHeight="1" x14ac:dyDescent="0.3">
      <c r="L99" s="171">
        <f t="shared" si="24"/>
        <v>46209</v>
      </c>
      <c r="M99" s="172">
        <f t="shared" si="23"/>
        <v>0</v>
      </c>
      <c r="N99" s="172">
        <f t="shared" si="25"/>
        <v>60000</v>
      </c>
      <c r="O99" s="172">
        <f t="shared" si="26"/>
        <v>4.9315068493150687</v>
      </c>
      <c r="P99" s="172">
        <f t="shared" si="27"/>
        <v>4.9315068493150687</v>
      </c>
    </row>
    <row r="100" spans="12:16" ht="15" customHeight="1" x14ac:dyDescent="0.3">
      <c r="L100" s="171">
        <f t="shared" si="24"/>
        <v>46210</v>
      </c>
      <c r="M100" s="172">
        <f t="shared" si="23"/>
        <v>0</v>
      </c>
      <c r="N100" s="172">
        <f t="shared" si="25"/>
        <v>60000</v>
      </c>
      <c r="O100" s="172">
        <f t="shared" si="26"/>
        <v>4.9315068493150687</v>
      </c>
      <c r="P100" s="172">
        <f t="shared" si="27"/>
        <v>4.9315068493150687</v>
      </c>
    </row>
    <row r="101" spans="12:16" ht="15" customHeight="1" x14ac:dyDescent="0.3">
      <c r="L101" s="171">
        <f t="shared" si="24"/>
        <v>46211</v>
      </c>
      <c r="M101" s="172">
        <f t="shared" si="23"/>
        <v>0</v>
      </c>
      <c r="N101" s="172">
        <f t="shared" si="25"/>
        <v>60000</v>
      </c>
      <c r="O101" s="172">
        <f t="shared" si="26"/>
        <v>4.9315068493150687</v>
      </c>
      <c r="P101" s="172">
        <f t="shared" si="27"/>
        <v>4.9315068493150687</v>
      </c>
    </row>
    <row r="102" spans="12:16" ht="15" customHeight="1" x14ac:dyDescent="0.3">
      <c r="L102" s="171">
        <f t="shared" si="24"/>
        <v>46212</v>
      </c>
      <c r="M102" s="172">
        <f t="shared" si="23"/>
        <v>0</v>
      </c>
      <c r="N102" s="172">
        <f t="shared" si="25"/>
        <v>60000</v>
      </c>
      <c r="O102" s="172">
        <f t="shared" si="26"/>
        <v>4.9315068493150687</v>
      </c>
      <c r="P102" s="172">
        <f t="shared" si="27"/>
        <v>4.9315068493150687</v>
      </c>
    </row>
    <row r="103" spans="12:16" ht="15" customHeight="1" x14ac:dyDescent="0.3">
      <c r="L103" s="171">
        <f t="shared" si="24"/>
        <v>46213</v>
      </c>
      <c r="M103" s="172">
        <f t="shared" si="23"/>
        <v>0</v>
      </c>
      <c r="N103" s="172">
        <f t="shared" si="25"/>
        <v>60000</v>
      </c>
      <c r="O103" s="172">
        <f t="shared" si="26"/>
        <v>4.9315068493150687</v>
      </c>
      <c r="P103" s="172">
        <f t="shared" si="27"/>
        <v>4.9315068493150687</v>
      </c>
    </row>
    <row r="104" spans="12:16" ht="15" customHeight="1" x14ac:dyDescent="0.3">
      <c r="L104" s="171">
        <f t="shared" si="24"/>
        <v>46214</v>
      </c>
      <c r="M104" s="172">
        <f t="shared" si="23"/>
        <v>0</v>
      </c>
      <c r="N104" s="172">
        <f t="shared" si="25"/>
        <v>60000</v>
      </c>
      <c r="O104" s="172">
        <f t="shared" si="26"/>
        <v>4.9315068493150687</v>
      </c>
      <c r="P104" s="172">
        <f t="shared" si="27"/>
        <v>4.9315068493150687</v>
      </c>
    </row>
    <row r="105" spans="12:16" ht="15" customHeight="1" x14ac:dyDescent="0.3">
      <c r="L105" s="171">
        <f t="shared" si="24"/>
        <v>46215</v>
      </c>
      <c r="M105" s="172">
        <f t="shared" si="23"/>
        <v>0</v>
      </c>
      <c r="N105" s="172">
        <f t="shared" si="25"/>
        <v>60000</v>
      </c>
      <c r="O105" s="172">
        <f t="shared" si="26"/>
        <v>4.9315068493150687</v>
      </c>
      <c r="P105" s="172">
        <f t="shared" si="27"/>
        <v>4.9315068493150687</v>
      </c>
    </row>
    <row r="106" spans="12:16" ht="15" customHeight="1" x14ac:dyDescent="0.3">
      <c r="L106" s="171">
        <f t="shared" si="24"/>
        <v>46216</v>
      </c>
      <c r="M106" s="172">
        <f t="shared" si="23"/>
        <v>0</v>
      </c>
      <c r="N106" s="172">
        <f t="shared" si="25"/>
        <v>60000</v>
      </c>
      <c r="O106" s="172">
        <f t="shared" si="26"/>
        <v>4.9315068493150687</v>
      </c>
      <c r="P106" s="172">
        <f t="shared" si="27"/>
        <v>4.9315068493150687</v>
      </c>
    </row>
    <row r="107" spans="12:16" ht="15" customHeight="1" x14ac:dyDescent="0.3">
      <c r="L107" s="171">
        <f t="shared" si="24"/>
        <v>46217</v>
      </c>
      <c r="M107" s="172">
        <f t="shared" si="23"/>
        <v>0</v>
      </c>
      <c r="N107" s="172">
        <f t="shared" si="25"/>
        <v>60000</v>
      </c>
      <c r="O107" s="172">
        <f t="shared" si="26"/>
        <v>4.9315068493150687</v>
      </c>
      <c r="P107" s="172">
        <f t="shared" si="27"/>
        <v>4.9315068493150687</v>
      </c>
    </row>
    <row r="108" spans="12:16" ht="15" customHeight="1" x14ac:dyDescent="0.3">
      <c r="L108" s="171">
        <f t="shared" si="24"/>
        <v>46218</v>
      </c>
      <c r="M108" s="172">
        <f t="shared" si="23"/>
        <v>0</v>
      </c>
      <c r="N108" s="172">
        <f t="shared" si="25"/>
        <v>60000</v>
      </c>
      <c r="O108" s="172">
        <f t="shared" si="26"/>
        <v>4.9315068493150687</v>
      </c>
      <c r="P108" s="172">
        <f t="shared" si="27"/>
        <v>4.9315068493150687</v>
      </c>
    </row>
    <row r="109" spans="12:16" ht="15" customHeight="1" x14ac:dyDescent="0.3">
      <c r="L109" s="171">
        <f t="shared" si="24"/>
        <v>46219</v>
      </c>
      <c r="M109" s="172">
        <f t="shared" si="23"/>
        <v>0</v>
      </c>
      <c r="N109" s="172">
        <f t="shared" si="25"/>
        <v>60000</v>
      </c>
      <c r="O109" s="172">
        <f t="shared" si="26"/>
        <v>4.9315068493150687</v>
      </c>
      <c r="P109" s="172">
        <f t="shared" si="27"/>
        <v>4.9315068493150687</v>
      </c>
    </row>
    <row r="110" spans="12:16" ht="15" customHeight="1" x14ac:dyDescent="0.3">
      <c r="L110" s="171">
        <f t="shared" si="24"/>
        <v>46220</v>
      </c>
      <c r="M110" s="172">
        <f t="shared" si="23"/>
        <v>0</v>
      </c>
      <c r="N110" s="172">
        <f t="shared" si="25"/>
        <v>60000</v>
      </c>
      <c r="O110" s="172">
        <f t="shared" si="26"/>
        <v>4.9315068493150687</v>
      </c>
      <c r="P110" s="172">
        <f t="shared" si="27"/>
        <v>4.9315068493150687</v>
      </c>
    </row>
    <row r="111" spans="12:16" ht="15" customHeight="1" x14ac:dyDescent="0.3">
      <c r="L111" s="171">
        <f t="shared" si="24"/>
        <v>46221</v>
      </c>
      <c r="M111" s="172">
        <f t="shared" si="23"/>
        <v>0</v>
      </c>
      <c r="N111" s="172">
        <f t="shared" si="25"/>
        <v>60000</v>
      </c>
      <c r="O111" s="172">
        <f t="shared" si="26"/>
        <v>4.9315068493150687</v>
      </c>
      <c r="P111" s="172">
        <f t="shared" si="27"/>
        <v>4.9315068493150687</v>
      </c>
    </row>
    <row r="112" spans="12:16" ht="15" customHeight="1" x14ac:dyDescent="0.3">
      <c r="L112" s="171">
        <f t="shared" si="24"/>
        <v>46222</v>
      </c>
      <c r="M112" s="172">
        <f t="shared" si="23"/>
        <v>0</v>
      </c>
      <c r="N112" s="172">
        <f t="shared" si="25"/>
        <v>60000</v>
      </c>
      <c r="O112" s="172">
        <f t="shared" si="26"/>
        <v>4.9315068493150687</v>
      </c>
      <c r="P112" s="172">
        <f t="shared" si="27"/>
        <v>4.9315068493150687</v>
      </c>
    </row>
    <row r="113" spans="12:16" ht="15" customHeight="1" x14ac:dyDescent="0.3">
      <c r="L113" s="171">
        <f t="shared" si="24"/>
        <v>46223</v>
      </c>
      <c r="M113" s="172">
        <f t="shared" si="23"/>
        <v>0</v>
      </c>
      <c r="N113" s="172">
        <f t="shared" si="25"/>
        <v>60000</v>
      </c>
      <c r="O113" s="172">
        <f t="shared" si="26"/>
        <v>4.9315068493150687</v>
      </c>
      <c r="P113" s="172">
        <f t="shared" si="27"/>
        <v>4.9315068493150687</v>
      </c>
    </row>
    <row r="114" spans="12:16" ht="15" customHeight="1" x14ac:dyDescent="0.3">
      <c r="L114" s="171">
        <f t="shared" si="24"/>
        <v>46224</v>
      </c>
      <c r="M114" s="172">
        <f t="shared" si="23"/>
        <v>0</v>
      </c>
      <c r="N114" s="172">
        <f t="shared" si="25"/>
        <v>60000</v>
      </c>
      <c r="O114" s="172">
        <f t="shared" si="26"/>
        <v>4.9315068493150687</v>
      </c>
      <c r="P114" s="172">
        <f t="shared" si="27"/>
        <v>4.9315068493150687</v>
      </c>
    </row>
    <row r="115" spans="12:16" ht="15" customHeight="1" x14ac:dyDescent="0.3">
      <c r="L115" s="171">
        <f t="shared" si="24"/>
        <v>46225</v>
      </c>
      <c r="M115" s="172">
        <f t="shared" si="23"/>
        <v>0</v>
      </c>
      <c r="N115" s="172">
        <f t="shared" si="25"/>
        <v>60000</v>
      </c>
      <c r="O115" s="172">
        <f t="shared" si="26"/>
        <v>4.9315068493150687</v>
      </c>
      <c r="P115" s="172">
        <f t="shared" si="27"/>
        <v>4.9315068493150687</v>
      </c>
    </row>
    <row r="116" spans="12:16" ht="15" customHeight="1" x14ac:dyDescent="0.3">
      <c r="L116" s="171">
        <f t="shared" si="24"/>
        <v>46226</v>
      </c>
      <c r="M116" s="172">
        <f t="shared" si="23"/>
        <v>0</v>
      </c>
      <c r="N116" s="172">
        <f t="shared" si="25"/>
        <v>60000</v>
      </c>
      <c r="O116" s="172">
        <f t="shared" si="26"/>
        <v>4.9315068493150687</v>
      </c>
      <c r="P116" s="172">
        <f t="shared" si="27"/>
        <v>4.9315068493150687</v>
      </c>
    </row>
    <row r="117" spans="12:16" ht="15" customHeight="1" x14ac:dyDescent="0.3">
      <c r="L117" s="171">
        <f t="shared" si="24"/>
        <v>46227</v>
      </c>
      <c r="M117" s="172">
        <f t="shared" si="23"/>
        <v>0</v>
      </c>
      <c r="N117" s="172">
        <f t="shared" si="25"/>
        <v>60000</v>
      </c>
      <c r="O117" s="172">
        <f t="shared" si="26"/>
        <v>4.9315068493150687</v>
      </c>
      <c r="P117" s="172">
        <f t="shared" si="27"/>
        <v>4.9315068493150687</v>
      </c>
    </row>
    <row r="118" spans="12:16" ht="15" customHeight="1" x14ac:dyDescent="0.3">
      <c r="L118" s="171">
        <f t="shared" si="24"/>
        <v>46228</v>
      </c>
      <c r="M118" s="172">
        <f t="shared" si="23"/>
        <v>0</v>
      </c>
      <c r="N118" s="172">
        <f t="shared" si="25"/>
        <v>60000</v>
      </c>
      <c r="O118" s="172">
        <f t="shared" si="26"/>
        <v>4.9315068493150687</v>
      </c>
      <c r="P118" s="172">
        <f t="shared" si="27"/>
        <v>4.9315068493150687</v>
      </c>
    </row>
    <row r="119" spans="12:16" ht="15" customHeight="1" x14ac:dyDescent="0.3">
      <c r="L119" s="171">
        <f t="shared" si="24"/>
        <v>46229</v>
      </c>
      <c r="M119" s="172">
        <f t="shared" si="23"/>
        <v>0</v>
      </c>
      <c r="N119" s="172">
        <f t="shared" si="25"/>
        <v>60000</v>
      </c>
      <c r="O119" s="172">
        <f t="shared" si="26"/>
        <v>4.9315068493150687</v>
      </c>
      <c r="P119" s="172">
        <f t="shared" si="27"/>
        <v>4.9315068493150687</v>
      </c>
    </row>
    <row r="120" spans="12:16" ht="15" customHeight="1" x14ac:dyDescent="0.3">
      <c r="L120" s="171">
        <f t="shared" si="24"/>
        <v>46230</v>
      </c>
      <c r="M120" s="172">
        <f t="shared" si="23"/>
        <v>0</v>
      </c>
      <c r="N120" s="172">
        <f t="shared" si="25"/>
        <v>60000</v>
      </c>
      <c r="O120" s="172">
        <f t="shared" si="26"/>
        <v>4.9315068493150687</v>
      </c>
      <c r="P120" s="172">
        <f t="shared" si="27"/>
        <v>4.9315068493150687</v>
      </c>
    </row>
    <row r="121" spans="12:16" ht="15" customHeight="1" x14ac:dyDescent="0.3">
      <c r="L121" s="171">
        <f t="shared" si="24"/>
        <v>46231</v>
      </c>
      <c r="M121" s="172">
        <f t="shared" si="23"/>
        <v>0</v>
      </c>
      <c r="N121" s="172">
        <f t="shared" si="25"/>
        <v>60000</v>
      </c>
      <c r="O121" s="172">
        <f t="shared" si="26"/>
        <v>4.9315068493150687</v>
      </c>
      <c r="P121" s="172">
        <f t="shared" si="27"/>
        <v>4.9315068493150687</v>
      </c>
    </row>
    <row r="122" spans="12:16" ht="15" customHeight="1" x14ac:dyDescent="0.3">
      <c r="L122" s="171">
        <f t="shared" si="24"/>
        <v>46232</v>
      </c>
      <c r="M122" s="172">
        <f t="shared" si="23"/>
        <v>0</v>
      </c>
      <c r="N122" s="172">
        <f t="shared" si="25"/>
        <v>60000</v>
      </c>
      <c r="O122" s="172">
        <f t="shared" si="26"/>
        <v>4.9315068493150687</v>
      </c>
      <c r="P122" s="172">
        <f t="shared" si="27"/>
        <v>4.9315068493150687</v>
      </c>
    </row>
    <row r="123" spans="12:16" ht="15" customHeight="1" x14ac:dyDescent="0.3">
      <c r="L123" s="171">
        <f t="shared" si="24"/>
        <v>46233</v>
      </c>
      <c r="M123" s="172">
        <f t="shared" si="23"/>
        <v>0</v>
      </c>
      <c r="N123" s="172">
        <f t="shared" si="25"/>
        <v>60000</v>
      </c>
      <c r="O123" s="172">
        <f t="shared" si="26"/>
        <v>4.9315068493150687</v>
      </c>
      <c r="P123" s="172">
        <f t="shared" si="27"/>
        <v>4.9315068493150687</v>
      </c>
    </row>
    <row r="124" spans="12:16" ht="15" customHeight="1" x14ac:dyDescent="0.3">
      <c r="L124" s="171">
        <f t="shared" si="24"/>
        <v>46234</v>
      </c>
      <c r="M124" s="172">
        <f t="shared" si="23"/>
        <v>0</v>
      </c>
      <c r="N124" s="172">
        <f t="shared" si="25"/>
        <v>60000</v>
      </c>
      <c r="O124" s="172">
        <f t="shared" si="26"/>
        <v>4.9315068493150687</v>
      </c>
      <c r="P124" s="172">
        <f t="shared" si="27"/>
        <v>4.9315068493150687</v>
      </c>
    </row>
    <row r="125" spans="12:16" ht="15" customHeight="1" x14ac:dyDescent="0.3">
      <c r="L125" s="171">
        <f t="shared" si="24"/>
        <v>46235</v>
      </c>
      <c r="M125" s="172">
        <f t="shared" si="23"/>
        <v>0</v>
      </c>
      <c r="N125" s="172">
        <f t="shared" si="25"/>
        <v>60000</v>
      </c>
      <c r="O125" s="172">
        <f t="shared" si="26"/>
        <v>4.9315068493150687</v>
      </c>
      <c r="P125" s="172">
        <f t="shared" si="27"/>
        <v>4.9315068493150687</v>
      </c>
    </row>
    <row r="126" spans="12:16" ht="15" customHeight="1" x14ac:dyDescent="0.3">
      <c r="L126" s="171">
        <f t="shared" si="24"/>
        <v>46236</v>
      </c>
      <c r="M126" s="172">
        <f t="shared" si="23"/>
        <v>0</v>
      </c>
      <c r="N126" s="172">
        <f t="shared" si="25"/>
        <v>60000</v>
      </c>
      <c r="O126" s="172">
        <f t="shared" si="26"/>
        <v>4.9315068493150687</v>
      </c>
      <c r="P126" s="172">
        <f t="shared" si="27"/>
        <v>4.9315068493150687</v>
      </c>
    </row>
    <row r="127" spans="12:16" ht="15" customHeight="1" x14ac:dyDescent="0.3">
      <c r="L127" s="171">
        <f t="shared" si="24"/>
        <v>46237</v>
      </c>
      <c r="M127" s="172">
        <f t="shared" si="23"/>
        <v>0</v>
      </c>
      <c r="N127" s="172">
        <f t="shared" si="25"/>
        <v>60000</v>
      </c>
      <c r="O127" s="172">
        <f t="shared" si="26"/>
        <v>4.9315068493150687</v>
      </c>
      <c r="P127" s="172">
        <f t="shared" si="27"/>
        <v>4.9315068493150687</v>
      </c>
    </row>
    <row r="128" spans="12:16" ht="15" customHeight="1" x14ac:dyDescent="0.3">
      <c r="L128" s="171">
        <f t="shared" si="24"/>
        <v>46238</v>
      </c>
      <c r="M128" s="172">
        <f t="shared" si="23"/>
        <v>0</v>
      </c>
      <c r="N128" s="172">
        <f t="shared" si="25"/>
        <v>60000</v>
      </c>
      <c r="O128" s="172">
        <f t="shared" si="26"/>
        <v>4.9315068493150687</v>
      </c>
      <c r="P128" s="172">
        <f t="shared" si="27"/>
        <v>4.9315068493150687</v>
      </c>
    </row>
    <row r="129" spans="12:16" ht="15" customHeight="1" x14ac:dyDescent="0.3">
      <c r="L129" s="171">
        <f t="shared" si="24"/>
        <v>46239</v>
      </c>
      <c r="M129" s="172">
        <f t="shared" si="23"/>
        <v>0</v>
      </c>
      <c r="N129" s="172">
        <f t="shared" si="25"/>
        <v>60000</v>
      </c>
      <c r="O129" s="172">
        <f t="shared" si="26"/>
        <v>4.9315068493150687</v>
      </c>
      <c r="P129" s="172">
        <f t="shared" si="27"/>
        <v>4.9315068493150687</v>
      </c>
    </row>
    <row r="130" spans="12:16" ht="15" customHeight="1" x14ac:dyDescent="0.3">
      <c r="L130" s="171">
        <f t="shared" si="24"/>
        <v>46240</v>
      </c>
      <c r="M130" s="172">
        <f t="shared" si="23"/>
        <v>0</v>
      </c>
      <c r="N130" s="172">
        <f t="shared" si="25"/>
        <v>60000</v>
      </c>
      <c r="O130" s="172">
        <f t="shared" si="26"/>
        <v>4.9315068493150687</v>
      </c>
      <c r="P130" s="172">
        <f t="shared" si="27"/>
        <v>4.9315068493150687</v>
      </c>
    </row>
    <row r="131" spans="12:16" ht="15" customHeight="1" x14ac:dyDescent="0.3">
      <c r="L131" s="171">
        <f t="shared" si="24"/>
        <v>46241</v>
      </c>
      <c r="M131" s="172">
        <f t="shared" si="23"/>
        <v>0</v>
      </c>
      <c r="N131" s="172">
        <f t="shared" si="25"/>
        <v>60000</v>
      </c>
      <c r="O131" s="172">
        <f t="shared" si="26"/>
        <v>4.9315068493150687</v>
      </c>
      <c r="P131" s="172">
        <f t="shared" si="27"/>
        <v>4.9315068493150687</v>
      </c>
    </row>
    <row r="132" spans="12:16" ht="15" customHeight="1" x14ac:dyDescent="0.3">
      <c r="L132" s="171">
        <f t="shared" si="24"/>
        <v>46242</v>
      </c>
      <c r="M132" s="172">
        <f t="shared" si="23"/>
        <v>0</v>
      </c>
      <c r="N132" s="172">
        <f t="shared" si="25"/>
        <v>60000</v>
      </c>
      <c r="O132" s="172">
        <f t="shared" si="26"/>
        <v>4.9315068493150687</v>
      </c>
      <c r="P132" s="172">
        <f t="shared" si="27"/>
        <v>4.9315068493150687</v>
      </c>
    </row>
    <row r="133" spans="12:16" ht="15" customHeight="1" x14ac:dyDescent="0.3">
      <c r="L133" s="171">
        <f t="shared" si="24"/>
        <v>46243</v>
      </c>
      <c r="M133" s="172">
        <f t="shared" si="23"/>
        <v>0</v>
      </c>
      <c r="N133" s="172">
        <f t="shared" si="25"/>
        <v>60000</v>
      </c>
      <c r="O133" s="172">
        <f t="shared" si="26"/>
        <v>4.9315068493150687</v>
      </c>
      <c r="P133" s="172">
        <f t="shared" si="27"/>
        <v>4.9315068493150687</v>
      </c>
    </row>
    <row r="134" spans="12:16" ht="15" customHeight="1" x14ac:dyDescent="0.3">
      <c r="L134" s="171">
        <f t="shared" si="24"/>
        <v>46244</v>
      </c>
      <c r="M134" s="172">
        <f t="shared" si="23"/>
        <v>0</v>
      </c>
      <c r="N134" s="172">
        <f t="shared" si="25"/>
        <v>60000</v>
      </c>
      <c r="O134" s="172">
        <f t="shared" si="26"/>
        <v>4.9315068493150687</v>
      </c>
      <c r="P134" s="172">
        <f t="shared" si="27"/>
        <v>4.9315068493150687</v>
      </c>
    </row>
    <row r="135" spans="12:16" ht="15" customHeight="1" x14ac:dyDescent="0.3">
      <c r="L135" s="171">
        <f t="shared" si="24"/>
        <v>46245</v>
      </c>
      <c r="M135" s="172">
        <f t="shared" si="23"/>
        <v>0</v>
      </c>
      <c r="N135" s="172">
        <f t="shared" si="25"/>
        <v>60000</v>
      </c>
      <c r="O135" s="172">
        <f t="shared" si="26"/>
        <v>4.9315068493150687</v>
      </c>
      <c r="P135" s="172">
        <f t="shared" si="27"/>
        <v>4.9315068493150687</v>
      </c>
    </row>
    <row r="136" spans="12:16" ht="15" customHeight="1" x14ac:dyDescent="0.3">
      <c r="L136" s="171">
        <f t="shared" si="24"/>
        <v>46246</v>
      </c>
      <c r="M136" s="172">
        <f t="shared" si="23"/>
        <v>0</v>
      </c>
      <c r="N136" s="172">
        <f t="shared" si="25"/>
        <v>60000</v>
      </c>
      <c r="O136" s="172">
        <f t="shared" si="26"/>
        <v>4.9315068493150687</v>
      </c>
      <c r="P136" s="172">
        <f t="shared" si="27"/>
        <v>4.9315068493150687</v>
      </c>
    </row>
    <row r="137" spans="12:16" ht="15" customHeight="1" x14ac:dyDescent="0.3">
      <c r="L137" s="171">
        <f t="shared" si="24"/>
        <v>46247</v>
      </c>
      <c r="M137" s="172">
        <f t="shared" si="23"/>
        <v>0</v>
      </c>
      <c r="N137" s="172">
        <f t="shared" si="25"/>
        <v>60000</v>
      </c>
      <c r="O137" s="172">
        <f t="shared" si="26"/>
        <v>4.9315068493150687</v>
      </c>
      <c r="P137" s="172">
        <f t="shared" si="27"/>
        <v>4.9315068493150687</v>
      </c>
    </row>
    <row r="138" spans="12:16" ht="15" customHeight="1" x14ac:dyDescent="0.3">
      <c r="L138" s="171">
        <f t="shared" si="24"/>
        <v>46248</v>
      </c>
      <c r="M138" s="172">
        <f t="shared" si="23"/>
        <v>0</v>
      </c>
      <c r="N138" s="172">
        <f t="shared" si="25"/>
        <v>60000</v>
      </c>
      <c r="O138" s="172">
        <f t="shared" si="26"/>
        <v>4.9315068493150687</v>
      </c>
      <c r="P138" s="172">
        <f t="shared" si="27"/>
        <v>4.9315068493150687</v>
      </c>
    </row>
    <row r="139" spans="12:16" ht="15" customHeight="1" x14ac:dyDescent="0.3">
      <c r="L139" s="171">
        <f t="shared" si="24"/>
        <v>46249</v>
      </c>
      <c r="M139" s="172">
        <f t="shared" si="23"/>
        <v>0</v>
      </c>
      <c r="N139" s="172">
        <f t="shared" si="25"/>
        <v>60000</v>
      </c>
      <c r="O139" s="172">
        <f t="shared" si="26"/>
        <v>4.9315068493150687</v>
      </c>
      <c r="P139" s="172">
        <f t="shared" si="27"/>
        <v>4.9315068493150687</v>
      </c>
    </row>
    <row r="140" spans="12:16" ht="15" customHeight="1" x14ac:dyDescent="0.3">
      <c r="L140" s="171">
        <f t="shared" si="24"/>
        <v>46250</v>
      </c>
      <c r="M140" s="172">
        <f t="shared" si="23"/>
        <v>0</v>
      </c>
      <c r="N140" s="172">
        <f t="shared" si="25"/>
        <v>60000</v>
      </c>
      <c r="O140" s="172">
        <f t="shared" si="26"/>
        <v>4.9315068493150687</v>
      </c>
      <c r="P140" s="172">
        <f t="shared" si="27"/>
        <v>4.9315068493150687</v>
      </c>
    </row>
    <row r="141" spans="12:16" ht="15" customHeight="1" x14ac:dyDescent="0.3">
      <c r="L141" s="171">
        <f t="shared" si="24"/>
        <v>46251</v>
      </c>
      <c r="M141" s="172">
        <f t="shared" si="23"/>
        <v>0</v>
      </c>
      <c r="N141" s="172">
        <f t="shared" si="25"/>
        <v>60000</v>
      </c>
      <c r="O141" s="172">
        <f t="shared" si="26"/>
        <v>4.9315068493150687</v>
      </c>
      <c r="P141" s="172">
        <f t="shared" si="27"/>
        <v>4.9315068493150687</v>
      </c>
    </row>
    <row r="142" spans="12:16" ht="15" customHeight="1" x14ac:dyDescent="0.3">
      <c r="L142" s="171">
        <f t="shared" si="24"/>
        <v>46252</v>
      </c>
      <c r="M142" s="172">
        <f t="shared" si="23"/>
        <v>0</v>
      </c>
      <c r="N142" s="172">
        <f t="shared" si="25"/>
        <v>60000</v>
      </c>
      <c r="O142" s="172">
        <f t="shared" si="26"/>
        <v>4.9315068493150687</v>
      </c>
      <c r="P142" s="172">
        <f t="shared" si="27"/>
        <v>4.9315068493150687</v>
      </c>
    </row>
    <row r="143" spans="12:16" ht="15" customHeight="1" x14ac:dyDescent="0.3">
      <c r="L143" s="171">
        <f t="shared" si="24"/>
        <v>46253</v>
      </c>
      <c r="M143" s="172">
        <f t="shared" si="23"/>
        <v>0</v>
      </c>
      <c r="N143" s="172">
        <f t="shared" si="25"/>
        <v>60000</v>
      </c>
      <c r="O143" s="172">
        <f t="shared" si="26"/>
        <v>4.9315068493150687</v>
      </c>
      <c r="P143" s="172">
        <f t="shared" si="27"/>
        <v>4.9315068493150687</v>
      </c>
    </row>
    <row r="144" spans="12:16" ht="15" customHeight="1" x14ac:dyDescent="0.3">
      <c r="L144" s="171">
        <f t="shared" si="24"/>
        <v>46254</v>
      </c>
      <c r="M144" s="172">
        <f t="shared" si="23"/>
        <v>0</v>
      </c>
      <c r="N144" s="172">
        <f t="shared" si="25"/>
        <v>60000</v>
      </c>
      <c r="O144" s="172">
        <f t="shared" si="26"/>
        <v>4.9315068493150687</v>
      </c>
      <c r="P144" s="172">
        <f t="shared" si="27"/>
        <v>4.9315068493150687</v>
      </c>
    </row>
    <row r="145" spans="12:16" ht="15" customHeight="1" x14ac:dyDescent="0.3">
      <c r="L145" s="171">
        <f t="shared" si="24"/>
        <v>46255</v>
      </c>
      <c r="M145" s="172">
        <f t="shared" si="23"/>
        <v>0</v>
      </c>
      <c r="N145" s="172">
        <f t="shared" si="25"/>
        <v>60000</v>
      </c>
      <c r="O145" s="172">
        <f t="shared" si="26"/>
        <v>4.9315068493150687</v>
      </c>
      <c r="P145" s="172">
        <f t="shared" si="27"/>
        <v>4.9315068493150687</v>
      </c>
    </row>
    <row r="146" spans="12:16" ht="15" customHeight="1" x14ac:dyDescent="0.3">
      <c r="L146" s="171">
        <f t="shared" si="24"/>
        <v>46256</v>
      </c>
      <c r="M146" s="172">
        <f t="shared" si="23"/>
        <v>0</v>
      </c>
      <c r="N146" s="172">
        <f t="shared" si="25"/>
        <v>60000</v>
      </c>
      <c r="O146" s="172">
        <f t="shared" si="26"/>
        <v>4.9315068493150687</v>
      </c>
      <c r="P146" s="172">
        <f t="shared" si="27"/>
        <v>4.9315068493150687</v>
      </c>
    </row>
    <row r="147" spans="12:16" ht="15" customHeight="1" x14ac:dyDescent="0.3">
      <c r="L147" s="171">
        <f t="shared" si="24"/>
        <v>46257</v>
      </c>
      <c r="M147" s="172">
        <f t="shared" ref="M147:M210" si="28">IFERROR(VLOOKUP(L147,$B$19:$E$80,4,FALSE),0)</f>
        <v>0</v>
      </c>
      <c r="N147" s="172">
        <f t="shared" si="25"/>
        <v>60000</v>
      </c>
      <c r="O147" s="172">
        <f t="shared" si="26"/>
        <v>4.9315068493150687</v>
      </c>
      <c r="P147" s="172">
        <f t="shared" si="27"/>
        <v>4.9315068493150687</v>
      </c>
    </row>
    <row r="148" spans="12:16" ht="15" customHeight="1" x14ac:dyDescent="0.3">
      <c r="L148" s="171">
        <f t="shared" ref="L148:L211" si="29">IFERROR(IF(MAX(L147+1,$F$5+1)&gt;$J$10,"-",MAX(L147+1,$F$5+1)),"-")</f>
        <v>46258</v>
      </c>
      <c r="M148" s="172">
        <f t="shared" si="28"/>
        <v>0</v>
      </c>
      <c r="N148" s="172">
        <f t="shared" ref="N148:N211" si="30">IF(ISNUMBER(N147),N147-M148,$E$8)</f>
        <v>60000</v>
      </c>
      <c r="O148" s="172">
        <f t="shared" ref="O148:O211" si="31">IFERROR(IF(ISNUMBER(N147),N147,$E$8)*IF(L148&gt;=$J$8,$E$13,$E$12)/IF(MOD(YEAR(L148),4),365,366)*IF(ISBLANK(L147),L148-$F$5,L148-L147),0)</f>
        <v>4.9315068493150687</v>
      </c>
      <c r="P148" s="172">
        <f t="shared" ref="P148:P211" si="32">IFERROR(IF(ISNUMBER(N147),N147,$E$8)*3%/IF(MOD(YEAR(L148),4),365,366)*IF(ISBLANK(L147),(L148-$F$5),L148-L147),0)</f>
        <v>4.9315068493150687</v>
      </c>
    </row>
    <row r="149" spans="12:16" ht="15" customHeight="1" x14ac:dyDescent="0.3">
      <c r="L149" s="171">
        <f t="shared" si="29"/>
        <v>46259</v>
      </c>
      <c r="M149" s="172">
        <f t="shared" si="28"/>
        <v>0</v>
      </c>
      <c r="N149" s="172">
        <f t="shared" si="30"/>
        <v>60000</v>
      </c>
      <c r="O149" s="172">
        <f t="shared" si="31"/>
        <v>4.9315068493150687</v>
      </c>
      <c r="P149" s="172">
        <f t="shared" si="32"/>
        <v>4.9315068493150687</v>
      </c>
    </row>
    <row r="150" spans="12:16" ht="15" customHeight="1" x14ac:dyDescent="0.3">
      <c r="L150" s="171">
        <f t="shared" si="29"/>
        <v>46260</v>
      </c>
      <c r="M150" s="172">
        <f t="shared" si="28"/>
        <v>0</v>
      </c>
      <c r="N150" s="172">
        <f t="shared" si="30"/>
        <v>60000</v>
      </c>
      <c r="O150" s="172">
        <f t="shared" si="31"/>
        <v>4.9315068493150687</v>
      </c>
      <c r="P150" s="172">
        <f t="shared" si="32"/>
        <v>4.9315068493150687</v>
      </c>
    </row>
    <row r="151" spans="12:16" ht="15" customHeight="1" x14ac:dyDescent="0.3">
      <c r="L151" s="171">
        <f t="shared" si="29"/>
        <v>46261</v>
      </c>
      <c r="M151" s="172">
        <f t="shared" si="28"/>
        <v>0</v>
      </c>
      <c r="N151" s="172">
        <f t="shared" si="30"/>
        <v>60000</v>
      </c>
      <c r="O151" s="172">
        <f t="shared" si="31"/>
        <v>4.9315068493150687</v>
      </c>
      <c r="P151" s="172">
        <f t="shared" si="32"/>
        <v>4.9315068493150687</v>
      </c>
    </row>
    <row r="152" spans="12:16" ht="15" customHeight="1" x14ac:dyDescent="0.3">
      <c r="L152" s="171">
        <f t="shared" si="29"/>
        <v>46262</v>
      </c>
      <c r="M152" s="172">
        <f t="shared" si="28"/>
        <v>0</v>
      </c>
      <c r="N152" s="172">
        <f t="shared" si="30"/>
        <v>60000</v>
      </c>
      <c r="O152" s="172">
        <f t="shared" si="31"/>
        <v>4.9315068493150687</v>
      </c>
      <c r="P152" s="172">
        <f t="shared" si="32"/>
        <v>4.9315068493150687</v>
      </c>
    </row>
    <row r="153" spans="12:16" ht="15" customHeight="1" x14ac:dyDescent="0.3">
      <c r="L153" s="171">
        <f t="shared" si="29"/>
        <v>46263</v>
      </c>
      <c r="M153" s="172">
        <f t="shared" si="28"/>
        <v>0</v>
      </c>
      <c r="N153" s="172">
        <f t="shared" si="30"/>
        <v>60000</v>
      </c>
      <c r="O153" s="172">
        <f t="shared" si="31"/>
        <v>4.9315068493150687</v>
      </c>
      <c r="P153" s="172">
        <f t="shared" si="32"/>
        <v>4.9315068493150687</v>
      </c>
    </row>
    <row r="154" spans="12:16" ht="15" customHeight="1" x14ac:dyDescent="0.3">
      <c r="L154" s="171">
        <f t="shared" si="29"/>
        <v>46264</v>
      </c>
      <c r="M154" s="172">
        <f t="shared" si="28"/>
        <v>0</v>
      </c>
      <c r="N154" s="172">
        <f t="shared" si="30"/>
        <v>60000</v>
      </c>
      <c r="O154" s="172">
        <f t="shared" si="31"/>
        <v>4.9315068493150687</v>
      </c>
      <c r="P154" s="172">
        <f t="shared" si="32"/>
        <v>4.9315068493150687</v>
      </c>
    </row>
    <row r="155" spans="12:16" ht="15" customHeight="1" x14ac:dyDescent="0.3">
      <c r="L155" s="171">
        <f t="shared" si="29"/>
        <v>46265</v>
      </c>
      <c r="M155" s="172">
        <f t="shared" si="28"/>
        <v>0</v>
      </c>
      <c r="N155" s="172">
        <f t="shared" si="30"/>
        <v>60000</v>
      </c>
      <c r="O155" s="172">
        <f t="shared" si="31"/>
        <v>4.9315068493150687</v>
      </c>
      <c r="P155" s="172">
        <f t="shared" si="32"/>
        <v>4.9315068493150687</v>
      </c>
    </row>
    <row r="156" spans="12:16" ht="15" customHeight="1" x14ac:dyDescent="0.3">
      <c r="L156" s="171">
        <f t="shared" si="29"/>
        <v>46266</v>
      </c>
      <c r="M156" s="172">
        <f t="shared" si="28"/>
        <v>0</v>
      </c>
      <c r="N156" s="172">
        <f t="shared" si="30"/>
        <v>60000</v>
      </c>
      <c r="O156" s="172">
        <f t="shared" si="31"/>
        <v>4.9315068493150687</v>
      </c>
      <c r="P156" s="172">
        <f t="shared" si="32"/>
        <v>4.9315068493150687</v>
      </c>
    </row>
    <row r="157" spans="12:16" ht="15" customHeight="1" x14ac:dyDescent="0.3">
      <c r="L157" s="171">
        <f t="shared" si="29"/>
        <v>46267</v>
      </c>
      <c r="M157" s="172">
        <f t="shared" si="28"/>
        <v>0</v>
      </c>
      <c r="N157" s="172">
        <f t="shared" si="30"/>
        <v>60000</v>
      </c>
      <c r="O157" s="172">
        <f t="shared" si="31"/>
        <v>4.9315068493150687</v>
      </c>
      <c r="P157" s="172">
        <f t="shared" si="32"/>
        <v>4.9315068493150687</v>
      </c>
    </row>
    <row r="158" spans="12:16" ht="15" customHeight="1" x14ac:dyDescent="0.3">
      <c r="L158" s="171">
        <f t="shared" si="29"/>
        <v>46268</v>
      </c>
      <c r="M158" s="172">
        <f t="shared" si="28"/>
        <v>0</v>
      </c>
      <c r="N158" s="172">
        <f t="shared" si="30"/>
        <v>60000</v>
      </c>
      <c r="O158" s="172">
        <f t="shared" si="31"/>
        <v>4.9315068493150687</v>
      </c>
      <c r="P158" s="172">
        <f t="shared" si="32"/>
        <v>4.9315068493150687</v>
      </c>
    </row>
    <row r="159" spans="12:16" ht="15" customHeight="1" x14ac:dyDescent="0.3">
      <c r="L159" s="171">
        <f t="shared" si="29"/>
        <v>46269</v>
      </c>
      <c r="M159" s="172">
        <f t="shared" si="28"/>
        <v>0</v>
      </c>
      <c r="N159" s="172">
        <f t="shared" si="30"/>
        <v>60000</v>
      </c>
      <c r="O159" s="172">
        <f t="shared" si="31"/>
        <v>4.9315068493150687</v>
      </c>
      <c r="P159" s="172">
        <f t="shared" si="32"/>
        <v>4.9315068493150687</v>
      </c>
    </row>
    <row r="160" spans="12:16" ht="15" customHeight="1" x14ac:dyDescent="0.3">
      <c r="L160" s="171">
        <f t="shared" si="29"/>
        <v>46270</v>
      </c>
      <c r="M160" s="172">
        <f t="shared" si="28"/>
        <v>0</v>
      </c>
      <c r="N160" s="172">
        <f t="shared" si="30"/>
        <v>60000</v>
      </c>
      <c r="O160" s="172">
        <f t="shared" si="31"/>
        <v>4.9315068493150687</v>
      </c>
      <c r="P160" s="172">
        <f t="shared" si="32"/>
        <v>4.9315068493150687</v>
      </c>
    </row>
    <row r="161" spans="12:16" ht="15" customHeight="1" x14ac:dyDescent="0.3">
      <c r="L161" s="171">
        <f t="shared" si="29"/>
        <v>46271</v>
      </c>
      <c r="M161" s="172">
        <f t="shared" si="28"/>
        <v>0</v>
      </c>
      <c r="N161" s="172">
        <f t="shared" si="30"/>
        <v>60000</v>
      </c>
      <c r="O161" s="172">
        <f t="shared" si="31"/>
        <v>4.9315068493150687</v>
      </c>
      <c r="P161" s="172">
        <f t="shared" si="32"/>
        <v>4.9315068493150687</v>
      </c>
    </row>
    <row r="162" spans="12:16" ht="15" customHeight="1" x14ac:dyDescent="0.3">
      <c r="L162" s="171">
        <f t="shared" si="29"/>
        <v>46272</v>
      </c>
      <c r="M162" s="172">
        <f t="shared" si="28"/>
        <v>0</v>
      </c>
      <c r="N162" s="172">
        <f t="shared" si="30"/>
        <v>60000</v>
      </c>
      <c r="O162" s="172">
        <f t="shared" si="31"/>
        <v>4.9315068493150687</v>
      </c>
      <c r="P162" s="172">
        <f t="shared" si="32"/>
        <v>4.9315068493150687</v>
      </c>
    </row>
    <row r="163" spans="12:16" ht="15" customHeight="1" x14ac:dyDescent="0.3">
      <c r="L163" s="171">
        <f t="shared" si="29"/>
        <v>46273</v>
      </c>
      <c r="M163" s="172">
        <f t="shared" si="28"/>
        <v>0</v>
      </c>
      <c r="N163" s="172">
        <f t="shared" si="30"/>
        <v>60000</v>
      </c>
      <c r="O163" s="172">
        <f t="shared" si="31"/>
        <v>4.9315068493150687</v>
      </c>
      <c r="P163" s="172">
        <f t="shared" si="32"/>
        <v>4.9315068493150687</v>
      </c>
    </row>
    <row r="164" spans="12:16" ht="15" customHeight="1" x14ac:dyDescent="0.3">
      <c r="L164" s="171">
        <f t="shared" si="29"/>
        <v>46274</v>
      </c>
      <c r="M164" s="172">
        <f t="shared" si="28"/>
        <v>0</v>
      </c>
      <c r="N164" s="172">
        <f t="shared" si="30"/>
        <v>60000</v>
      </c>
      <c r="O164" s="172">
        <f t="shared" si="31"/>
        <v>4.9315068493150687</v>
      </c>
      <c r="P164" s="172">
        <f t="shared" si="32"/>
        <v>4.9315068493150687</v>
      </c>
    </row>
    <row r="165" spans="12:16" ht="15" customHeight="1" x14ac:dyDescent="0.3">
      <c r="L165" s="171">
        <f t="shared" si="29"/>
        <v>46275</v>
      </c>
      <c r="M165" s="172">
        <f t="shared" si="28"/>
        <v>0</v>
      </c>
      <c r="N165" s="172">
        <f t="shared" si="30"/>
        <v>60000</v>
      </c>
      <c r="O165" s="172">
        <f t="shared" si="31"/>
        <v>4.9315068493150687</v>
      </c>
      <c r="P165" s="172">
        <f t="shared" si="32"/>
        <v>4.9315068493150687</v>
      </c>
    </row>
    <row r="166" spans="12:16" ht="15" customHeight="1" x14ac:dyDescent="0.3">
      <c r="L166" s="171">
        <f t="shared" si="29"/>
        <v>46276</v>
      </c>
      <c r="M166" s="172">
        <f t="shared" si="28"/>
        <v>0</v>
      </c>
      <c r="N166" s="172">
        <f t="shared" si="30"/>
        <v>60000</v>
      </c>
      <c r="O166" s="172">
        <f t="shared" si="31"/>
        <v>4.9315068493150687</v>
      </c>
      <c r="P166" s="172">
        <f t="shared" si="32"/>
        <v>4.9315068493150687</v>
      </c>
    </row>
    <row r="167" spans="12:16" ht="15" customHeight="1" x14ac:dyDescent="0.3">
      <c r="L167" s="171">
        <f t="shared" si="29"/>
        <v>46277</v>
      </c>
      <c r="M167" s="172">
        <f t="shared" si="28"/>
        <v>0</v>
      </c>
      <c r="N167" s="172">
        <f t="shared" si="30"/>
        <v>60000</v>
      </c>
      <c r="O167" s="172">
        <f t="shared" si="31"/>
        <v>4.9315068493150687</v>
      </c>
      <c r="P167" s="172">
        <f t="shared" si="32"/>
        <v>4.9315068493150687</v>
      </c>
    </row>
    <row r="168" spans="12:16" ht="15" customHeight="1" x14ac:dyDescent="0.3">
      <c r="L168" s="171">
        <f t="shared" si="29"/>
        <v>46278</v>
      </c>
      <c r="M168" s="172">
        <f t="shared" si="28"/>
        <v>0</v>
      </c>
      <c r="N168" s="172">
        <f t="shared" si="30"/>
        <v>60000</v>
      </c>
      <c r="O168" s="172">
        <f t="shared" si="31"/>
        <v>4.9315068493150687</v>
      </c>
      <c r="P168" s="172">
        <f t="shared" si="32"/>
        <v>4.9315068493150687</v>
      </c>
    </row>
    <row r="169" spans="12:16" ht="15" customHeight="1" x14ac:dyDescent="0.3">
      <c r="L169" s="171">
        <f t="shared" si="29"/>
        <v>46279</v>
      </c>
      <c r="M169" s="172">
        <f t="shared" si="28"/>
        <v>0</v>
      </c>
      <c r="N169" s="172">
        <f t="shared" si="30"/>
        <v>60000</v>
      </c>
      <c r="O169" s="172">
        <f t="shared" si="31"/>
        <v>4.9315068493150687</v>
      </c>
      <c r="P169" s="172">
        <f t="shared" si="32"/>
        <v>4.9315068493150687</v>
      </c>
    </row>
    <row r="170" spans="12:16" ht="15" customHeight="1" x14ac:dyDescent="0.3">
      <c r="L170" s="171">
        <f t="shared" si="29"/>
        <v>46280</v>
      </c>
      <c r="M170" s="172">
        <f t="shared" si="28"/>
        <v>0</v>
      </c>
      <c r="N170" s="172">
        <f t="shared" si="30"/>
        <v>60000</v>
      </c>
      <c r="O170" s="172">
        <f t="shared" si="31"/>
        <v>4.9315068493150687</v>
      </c>
      <c r="P170" s="172">
        <f t="shared" si="32"/>
        <v>4.9315068493150687</v>
      </c>
    </row>
    <row r="171" spans="12:16" ht="15" customHeight="1" x14ac:dyDescent="0.3">
      <c r="L171" s="171">
        <f t="shared" si="29"/>
        <v>46281</v>
      </c>
      <c r="M171" s="172">
        <f t="shared" si="28"/>
        <v>0</v>
      </c>
      <c r="N171" s="172">
        <f t="shared" si="30"/>
        <v>60000</v>
      </c>
      <c r="O171" s="172">
        <f t="shared" si="31"/>
        <v>4.9315068493150687</v>
      </c>
      <c r="P171" s="172">
        <f t="shared" si="32"/>
        <v>4.9315068493150687</v>
      </c>
    </row>
    <row r="172" spans="12:16" ht="15" customHeight="1" x14ac:dyDescent="0.3">
      <c r="L172" s="171">
        <f t="shared" si="29"/>
        <v>46282</v>
      </c>
      <c r="M172" s="172">
        <f t="shared" si="28"/>
        <v>0</v>
      </c>
      <c r="N172" s="172">
        <f t="shared" si="30"/>
        <v>60000</v>
      </c>
      <c r="O172" s="172">
        <f t="shared" si="31"/>
        <v>4.9315068493150687</v>
      </c>
      <c r="P172" s="172">
        <f t="shared" si="32"/>
        <v>4.9315068493150687</v>
      </c>
    </row>
    <row r="173" spans="12:16" ht="15" customHeight="1" x14ac:dyDescent="0.3">
      <c r="L173" s="171">
        <f t="shared" si="29"/>
        <v>46283</v>
      </c>
      <c r="M173" s="172">
        <f t="shared" si="28"/>
        <v>0</v>
      </c>
      <c r="N173" s="172">
        <f t="shared" si="30"/>
        <v>60000</v>
      </c>
      <c r="O173" s="172">
        <f t="shared" si="31"/>
        <v>4.9315068493150687</v>
      </c>
      <c r="P173" s="172">
        <f t="shared" si="32"/>
        <v>4.9315068493150687</v>
      </c>
    </row>
    <row r="174" spans="12:16" ht="15" customHeight="1" x14ac:dyDescent="0.3">
      <c r="L174" s="171">
        <f t="shared" si="29"/>
        <v>46284</v>
      </c>
      <c r="M174" s="172">
        <f t="shared" si="28"/>
        <v>0</v>
      </c>
      <c r="N174" s="172">
        <f t="shared" si="30"/>
        <v>60000</v>
      </c>
      <c r="O174" s="172">
        <f t="shared" si="31"/>
        <v>4.9315068493150687</v>
      </c>
      <c r="P174" s="172">
        <f t="shared" si="32"/>
        <v>4.9315068493150687</v>
      </c>
    </row>
    <row r="175" spans="12:16" ht="15" customHeight="1" x14ac:dyDescent="0.3">
      <c r="L175" s="171">
        <f t="shared" si="29"/>
        <v>46285</v>
      </c>
      <c r="M175" s="172">
        <f t="shared" si="28"/>
        <v>0</v>
      </c>
      <c r="N175" s="172">
        <f t="shared" si="30"/>
        <v>60000</v>
      </c>
      <c r="O175" s="172">
        <f t="shared" si="31"/>
        <v>4.9315068493150687</v>
      </c>
      <c r="P175" s="172">
        <f t="shared" si="32"/>
        <v>4.9315068493150687</v>
      </c>
    </row>
    <row r="176" spans="12:16" ht="15" customHeight="1" x14ac:dyDescent="0.3">
      <c r="L176" s="171">
        <f t="shared" si="29"/>
        <v>46286</v>
      </c>
      <c r="M176" s="172">
        <f t="shared" si="28"/>
        <v>0</v>
      </c>
      <c r="N176" s="172">
        <f t="shared" si="30"/>
        <v>60000</v>
      </c>
      <c r="O176" s="172">
        <f t="shared" si="31"/>
        <v>4.9315068493150687</v>
      </c>
      <c r="P176" s="172">
        <f t="shared" si="32"/>
        <v>4.9315068493150687</v>
      </c>
    </row>
    <row r="177" spans="12:16" ht="15" customHeight="1" x14ac:dyDescent="0.3">
      <c r="L177" s="171">
        <f t="shared" si="29"/>
        <v>46287</v>
      </c>
      <c r="M177" s="172">
        <f t="shared" si="28"/>
        <v>0</v>
      </c>
      <c r="N177" s="172">
        <f t="shared" si="30"/>
        <v>60000</v>
      </c>
      <c r="O177" s="172">
        <f t="shared" si="31"/>
        <v>4.9315068493150687</v>
      </c>
      <c r="P177" s="172">
        <f t="shared" si="32"/>
        <v>4.9315068493150687</v>
      </c>
    </row>
    <row r="178" spans="12:16" ht="15" customHeight="1" x14ac:dyDescent="0.3">
      <c r="L178" s="171">
        <f t="shared" si="29"/>
        <v>46288</v>
      </c>
      <c r="M178" s="172">
        <f t="shared" si="28"/>
        <v>0</v>
      </c>
      <c r="N178" s="172">
        <f t="shared" si="30"/>
        <v>60000</v>
      </c>
      <c r="O178" s="172">
        <f t="shared" si="31"/>
        <v>4.9315068493150687</v>
      </c>
      <c r="P178" s="172">
        <f t="shared" si="32"/>
        <v>4.9315068493150687</v>
      </c>
    </row>
    <row r="179" spans="12:16" ht="15" customHeight="1" x14ac:dyDescent="0.3">
      <c r="L179" s="171">
        <f t="shared" si="29"/>
        <v>46289</v>
      </c>
      <c r="M179" s="172">
        <f t="shared" si="28"/>
        <v>0</v>
      </c>
      <c r="N179" s="172">
        <f t="shared" si="30"/>
        <v>60000</v>
      </c>
      <c r="O179" s="172">
        <f t="shared" si="31"/>
        <v>4.9315068493150687</v>
      </c>
      <c r="P179" s="172">
        <f t="shared" si="32"/>
        <v>4.9315068493150687</v>
      </c>
    </row>
    <row r="180" spans="12:16" ht="15" customHeight="1" x14ac:dyDescent="0.3">
      <c r="L180" s="171">
        <f t="shared" si="29"/>
        <v>46290</v>
      </c>
      <c r="M180" s="172">
        <f t="shared" si="28"/>
        <v>0</v>
      </c>
      <c r="N180" s="172">
        <f t="shared" si="30"/>
        <v>60000</v>
      </c>
      <c r="O180" s="172">
        <f t="shared" si="31"/>
        <v>4.9315068493150687</v>
      </c>
      <c r="P180" s="172">
        <f t="shared" si="32"/>
        <v>4.9315068493150687</v>
      </c>
    </row>
    <row r="181" spans="12:16" ht="15" customHeight="1" x14ac:dyDescent="0.3">
      <c r="L181" s="171">
        <f t="shared" si="29"/>
        <v>46291</v>
      </c>
      <c r="M181" s="172">
        <f t="shared" si="28"/>
        <v>0</v>
      </c>
      <c r="N181" s="172">
        <f t="shared" si="30"/>
        <v>60000</v>
      </c>
      <c r="O181" s="172">
        <f t="shared" si="31"/>
        <v>4.9315068493150687</v>
      </c>
      <c r="P181" s="172">
        <f t="shared" si="32"/>
        <v>4.9315068493150687</v>
      </c>
    </row>
    <row r="182" spans="12:16" ht="15" customHeight="1" x14ac:dyDescent="0.3">
      <c r="L182" s="171">
        <f t="shared" si="29"/>
        <v>46292</v>
      </c>
      <c r="M182" s="172">
        <f t="shared" si="28"/>
        <v>0</v>
      </c>
      <c r="N182" s="172">
        <f t="shared" si="30"/>
        <v>60000</v>
      </c>
      <c r="O182" s="172">
        <f t="shared" si="31"/>
        <v>4.9315068493150687</v>
      </c>
      <c r="P182" s="172">
        <f t="shared" si="32"/>
        <v>4.9315068493150687</v>
      </c>
    </row>
    <row r="183" spans="12:16" ht="15" customHeight="1" x14ac:dyDescent="0.3">
      <c r="L183" s="171">
        <f t="shared" si="29"/>
        <v>46293</v>
      </c>
      <c r="M183" s="172">
        <f t="shared" si="28"/>
        <v>0</v>
      </c>
      <c r="N183" s="172">
        <f t="shared" si="30"/>
        <v>60000</v>
      </c>
      <c r="O183" s="172">
        <f t="shared" si="31"/>
        <v>4.9315068493150687</v>
      </c>
      <c r="P183" s="172">
        <f t="shared" si="32"/>
        <v>4.9315068493150687</v>
      </c>
    </row>
    <row r="184" spans="12:16" ht="15" customHeight="1" x14ac:dyDescent="0.3">
      <c r="L184" s="171">
        <f t="shared" si="29"/>
        <v>46294</v>
      </c>
      <c r="M184" s="172">
        <f t="shared" si="28"/>
        <v>0</v>
      </c>
      <c r="N184" s="172">
        <f t="shared" si="30"/>
        <v>60000</v>
      </c>
      <c r="O184" s="172">
        <f t="shared" si="31"/>
        <v>4.9315068493150687</v>
      </c>
      <c r="P184" s="172">
        <f t="shared" si="32"/>
        <v>4.9315068493150687</v>
      </c>
    </row>
    <row r="185" spans="12:16" ht="15" customHeight="1" x14ac:dyDescent="0.3">
      <c r="L185" s="171">
        <f t="shared" si="29"/>
        <v>46295</v>
      </c>
      <c r="M185" s="172">
        <f t="shared" si="28"/>
        <v>0</v>
      </c>
      <c r="N185" s="172">
        <f t="shared" si="30"/>
        <v>60000</v>
      </c>
      <c r="O185" s="172">
        <f t="shared" si="31"/>
        <v>4.9315068493150687</v>
      </c>
      <c r="P185" s="172">
        <f t="shared" si="32"/>
        <v>4.9315068493150687</v>
      </c>
    </row>
    <row r="186" spans="12:16" ht="15" customHeight="1" x14ac:dyDescent="0.3">
      <c r="L186" s="171">
        <f t="shared" si="29"/>
        <v>46296</v>
      </c>
      <c r="M186" s="172">
        <f t="shared" si="28"/>
        <v>0</v>
      </c>
      <c r="N186" s="172">
        <f t="shared" si="30"/>
        <v>60000</v>
      </c>
      <c r="O186" s="172">
        <f t="shared" si="31"/>
        <v>4.9315068493150687</v>
      </c>
      <c r="P186" s="172">
        <f t="shared" si="32"/>
        <v>4.9315068493150687</v>
      </c>
    </row>
    <row r="187" spans="12:16" ht="15" customHeight="1" x14ac:dyDescent="0.3">
      <c r="L187" s="171">
        <f t="shared" si="29"/>
        <v>46297</v>
      </c>
      <c r="M187" s="172">
        <f t="shared" si="28"/>
        <v>0</v>
      </c>
      <c r="N187" s="172">
        <f t="shared" si="30"/>
        <v>60000</v>
      </c>
      <c r="O187" s="172">
        <f t="shared" si="31"/>
        <v>4.9315068493150687</v>
      </c>
      <c r="P187" s="172">
        <f t="shared" si="32"/>
        <v>4.9315068493150687</v>
      </c>
    </row>
    <row r="188" spans="12:16" ht="15" customHeight="1" x14ac:dyDescent="0.3">
      <c r="L188" s="171">
        <f t="shared" si="29"/>
        <v>46298</v>
      </c>
      <c r="M188" s="172">
        <f t="shared" si="28"/>
        <v>0</v>
      </c>
      <c r="N188" s="172">
        <f t="shared" si="30"/>
        <v>60000</v>
      </c>
      <c r="O188" s="172">
        <f t="shared" si="31"/>
        <v>4.9315068493150687</v>
      </c>
      <c r="P188" s="172">
        <f t="shared" si="32"/>
        <v>4.9315068493150687</v>
      </c>
    </row>
    <row r="189" spans="12:16" ht="15" customHeight="1" x14ac:dyDescent="0.3">
      <c r="L189" s="171">
        <f t="shared" si="29"/>
        <v>46299</v>
      </c>
      <c r="M189" s="172">
        <f t="shared" si="28"/>
        <v>0</v>
      </c>
      <c r="N189" s="172">
        <f t="shared" si="30"/>
        <v>60000</v>
      </c>
      <c r="O189" s="172">
        <f t="shared" si="31"/>
        <v>4.9315068493150687</v>
      </c>
      <c r="P189" s="172">
        <f t="shared" si="32"/>
        <v>4.9315068493150687</v>
      </c>
    </row>
    <row r="190" spans="12:16" ht="15" customHeight="1" x14ac:dyDescent="0.3">
      <c r="L190" s="171">
        <f t="shared" si="29"/>
        <v>46300</v>
      </c>
      <c r="M190" s="172">
        <f t="shared" si="28"/>
        <v>0</v>
      </c>
      <c r="N190" s="172">
        <f t="shared" si="30"/>
        <v>60000</v>
      </c>
      <c r="O190" s="172">
        <f t="shared" si="31"/>
        <v>4.9315068493150687</v>
      </c>
      <c r="P190" s="172">
        <f t="shared" si="32"/>
        <v>4.9315068493150687</v>
      </c>
    </row>
    <row r="191" spans="12:16" ht="15" customHeight="1" x14ac:dyDescent="0.3">
      <c r="L191" s="171">
        <f t="shared" si="29"/>
        <v>46301</v>
      </c>
      <c r="M191" s="172">
        <f t="shared" si="28"/>
        <v>0</v>
      </c>
      <c r="N191" s="172">
        <f t="shared" si="30"/>
        <v>60000</v>
      </c>
      <c r="O191" s="172">
        <f t="shared" si="31"/>
        <v>4.9315068493150687</v>
      </c>
      <c r="P191" s="172">
        <f t="shared" si="32"/>
        <v>4.9315068493150687</v>
      </c>
    </row>
    <row r="192" spans="12:16" ht="15" customHeight="1" x14ac:dyDescent="0.3">
      <c r="L192" s="171">
        <f t="shared" si="29"/>
        <v>46302</v>
      </c>
      <c r="M192" s="172">
        <f t="shared" si="28"/>
        <v>0</v>
      </c>
      <c r="N192" s="172">
        <f t="shared" si="30"/>
        <v>60000</v>
      </c>
      <c r="O192" s="172">
        <f t="shared" si="31"/>
        <v>4.9315068493150687</v>
      </c>
      <c r="P192" s="172">
        <f t="shared" si="32"/>
        <v>4.9315068493150687</v>
      </c>
    </row>
    <row r="193" spans="12:16" ht="15" customHeight="1" x14ac:dyDescent="0.3">
      <c r="L193" s="171">
        <f t="shared" si="29"/>
        <v>46303</v>
      </c>
      <c r="M193" s="172">
        <f t="shared" si="28"/>
        <v>0</v>
      </c>
      <c r="N193" s="172">
        <f t="shared" si="30"/>
        <v>60000</v>
      </c>
      <c r="O193" s="172">
        <f t="shared" si="31"/>
        <v>4.9315068493150687</v>
      </c>
      <c r="P193" s="172">
        <f t="shared" si="32"/>
        <v>4.9315068493150687</v>
      </c>
    </row>
    <row r="194" spans="12:16" ht="15" customHeight="1" x14ac:dyDescent="0.3">
      <c r="L194" s="171">
        <f t="shared" si="29"/>
        <v>46304</v>
      </c>
      <c r="M194" s="172">
        <f t="shared" si="28"/>
        <v>0</v>
      </c>
      <c r="N194" s="172">
        <f t="shared" si="30"/>
        <v>60000</v>
      </c>
      <c r="O194" s="172">
        <f t="shared" si="31"/>
        <v>4.9315068493150687</v>
      </c>
      <c r="P194" s="172">
        <f t="shared" si="32"/>
        <v>4.9315068493150687</v>
      </c>
    </row>
    <row r="195" spans="12:16" ht="15" customHeight="1" x14ac:dyDescent="0.3">
      <c r="L195" s="171">
        <f t="shared" si="29"/>
        <v>46305</v>
      </c>
      <c r="M195" s="172">
        <f t="shared" si="28"/>
        <v>0</v>
      </c>
      <c r="N195" s="172">
        <f t="shared" si="30"/>
        <v>60000</v>
      </c>
      <c r="O195" s="172">
        <f t="shared" si="31"/>
        <v>4.9315068493150687</v>
      </c>
      <c r="P195" s="172">
        <f t="shared" si="32"/>
        <v>4.9315068493150687</v>
      </c>
    </row>
    <row r="196" spans="12:16" ht="15" customHeight="1" x14ac:dyDescent="0.3">
      <c r="L196" s="171">
        <f t="shared" si="29"/>
        <v>46306</v>
      </c>
      <c r="M196" s="172">
        <f t="shared" si="28"/>
        <v>0</v>
      </c>
      <c r="N196" s="172">
        <f t="shared" si="30"/>
        <v>60000</v>
      </c>
      <c r="O196" s="172">
        <f t="shared" si="31"/>
        <v>4.9315068493150687</v>
      </c>
      <c r="P196" s="172">
        <f t="shared" si="32"/>
        <v>4.9315068493150687</v>
      </c>
    </row>
    <row r="197" spans="12:16" ht="15" customHeight="1" x14ac:dyDescent="0.3">
      <c r="L197" s="171">
        <f t="shared" si="29"/>
        <v>46307</v>
      </c>
      <c r="M197" s="172">
        <f t="shared" si="28"/>
        <v>0</v>
      </c>
      <c r="N197" s="172">
        <f t="shared" si="30"/>
        <v>60000</v>
      </c>
      <c r="O197" s="172">
        <f t="shared" si="31"/>
        <v>4.9315068493150687</v>
      </c>
      <c r="P197" s="172">
        <f t="shared" si="32"/>
        <v>4.9315068493150687</v>
      </c>
    </row>
    <row r="198" spans="12:16" ht="15" customHeight="1" x14ac:dyDescent="0.3">
      <c r="L198" s="171">
        <f t="shared" si="29"/>
        <v>46308</v>
      </c>
      <c r="M198" s="172">
        <f t="shared" si="28"/>
        <v>0</v>
      </c>
      <c r="N198" s="172">
        <f t="shared" si="30"/>
        <v>60000</v>
      </c>
      <c r="O198" s="172">
        <f t="shared" si="31"/>
        <v>4.9315068493150687</v>
      </c>
      <c r="P198" s="172">
        <f t="shared" si="32"/>
        <v>4.9315068493150687</v>
      </c>
    </row>
    <row r="199" spans="12:16" ht="15" customHeight="1" x14ac:dyDescent="0.3">
      <c r="L199" s="171">
        <f t="shared" si="29"/>
        <v>46309</v>
      </c>
      <c r="M199" s="172">
        <f t="shared" si="28"/>
        <v>0</v>
      </c>
      <c r="N199" s="172">
        <f t="shared" si="30"/>
        <v>60000</v>
      </c>
      <c r="O199" s="172">
        <f t="shared" si="31"/>
        <v>4.9315068493150687</v>
      </c>
      <c r="P199" s="172">
        <f t="shared" si="32"/>
        <v>4.9315068493150687</v>
      </c>
    </row>
    <row r="200" spans="12:16" ht="15" customHeight="1" x14ac:dyDescent="0.3">
      <c r="L200" s="171">
        <f t="shared" si="29"/>
        <v>46310</v>
      </c>
      <c r="M200" s="172">
        <f t="shared" si="28"/>
        <v>0</v>
      </c>
      <c r="N200" s="172">
        <f t="shared" si="30"/>
        <v>60000</v>
      </c>
      <c r="O200" s="172">
        <f t="shared" si="31"/>
        <v>4.9315068493150687</v>
      </c>
      <c r="P200" s="172">
        <f t="shared" si="32"/>
        <v>4.9315068493150687</v>
      </c>
    </row>
    <row r="201" spans="12:16" ht="15" customHeight="1" x14ac:dyDescent="0.3">
      <c r="L201" s="171">
        <f t="shared" si="29"/>
        <v>46311</v>
      </c>
      <c r="M201" s="172">
        <f t="shared" si="28"/>
        <v>0</v>
      </c>
      <c r="N201" s="172">
        <f t="shared" si="30"/>
        <v>60000</v>
      </c>
      <c r="O201" s="172">
        <f t="shared" si="31"/>
        <v>4.9315068493150687</v>
      </c>
      <c r="P201" s="172">
        <f t="shared" si="32"/>
        <v>4.9315068493150687</v>
      </c>
    </row>
    <row r="202" spans="12:16" ht="15" customHeight="1" x14ac:dyDescent="0.3">
      <c r="L202" s="171">
        <f t="shared" si="29"/>
        <v>46312</v>
      </c>
      <c r="M202" s="172">
        <f t="shared" si="28"/>
        <v>0</v>
      </c>
      <c r="N202" s="172">
        <f t="shared" si="30"/>
        <v>60000</v>
      </c>
      <c r="O202" s="172">
        <f t="shared" si="31"/>
        <v>4.9315068493150687</v>
      </c>
      <c r="P202" s="172">
        <f t="shared" si="32"/>
        <v>4.9315068493150687</v>
      </c>
    </row>
    <row r="203" spans="12:16" ht="15" customHeight="1" x14ac:dyDescent="0.3">
      <c r="L203" s="171">
        <f t="shared" si="29"/>
        <v>46313</v>
      </c>
      <c r="M203" s="172">
        <f t="shared" si="28"/>
        <v>0</v>
      </c>
      <c r="N203" s="172">
        <f t="shared" si="30"/>
        <v>60000</v>
      </c>
      <c r="O203" s="172">
        <f t="shared" si="31"/>
        <v>4.9315068493150687</v>
      </c>
      <c r="P203" s="172">
        <f t="shared" si="32"/>
        <v>4.9315068493150687</v>
      </c>
    </row>
    <row r="204" spans="12:16" ht="15" customHeight="1" x14ac:dyDescent="0.3">
      <c r="L204" s="171">
        <f t="shared" si="29"/>
        <v>46314</v>
      </c>
      <c r="M204" s="172">
        <f t="shared" si="28"/>
        <v>0</v>
      </c>
      <c r="N204" s="172">
        <f t="shared" si="30"/>
        <v>60000</v>
      </c>
      <c r="O204" s="172">
        <f t="shared" si="31"/>
        <v>4.9315068493150687</v>
      </c>
      <c r="P204" s="172">
        <f t="shared" si="32"/>
        <v>4.9315068493150687</v>
      </c>
    </row>
    <row r="205" spans="12:16" ht="15" customHeight="1" x14ac:dyDescent="0.3">
      <c r="L205" s="171">
        <f t="shared" si="29"/>
        <v>46315</v>
      </c>
      <c r="M205" s="172">
        <f t="shared" si="28"/>
        <v>0</v>
      </c>
      <c r="N205" s="172">
        <f t="shared" si="30"/>
        <v>60000</v>
      </c>
      <c r="O205" s="172">
        <f t="shared" si="31"/>
        <v>4.9315068493150687</v>
      </c>
      <c r="P205" s="172">
        <f t="shared" si="32"/>
        <v>4.9315068493150687</v>
      </c>
    </row>
    <row r="206" spans="12:16" ht="15" customHeight="1" x14ac:dyDescent="0.3">
      <c r="L206" s="171">
        <f t="shared" si="29"/>
        <v>46316</v>
      </c>
      <c r="M206" s="172">
        <f t="shared" si="28"/>
        <v>0</v>
      </c>
      <c r="N206" s="172">
        <f t="shared" si="30"/>
        <v>60000</v>
      </c>
      <c r="O206" s="172">
        <f t="shared" si="31"/>
        <v>4.9315068493150687</v>
      </c>
      <c r="P206" s="172">
        <f t="shared" si="32"/>
        <v>4.9315068493150687</v>
      </c>
    </row>
    <row r="207" spans="12:16" ht="15" customHeight="1" x14ac:dyDescent="0.3">
      <c r="L207" s="171">
        <f t="shared" si="29"/>
        <v>46317</v>
      </c>
      <c r="M207" s="172">
        <f t="shared" si="28"/>
        <v>0</v>
      </c>
      <c r="N207" s="172">
        <f t="shared" si="30"/>
        <v>60000</v>
      </c>
      <c r="O207" s="172">
        <f t="shared" si="31"/>
        <v>4.9315068493150687</v>
      </c>
      <c r="P207" s="172">
        <f t="shared" si="32"/>
        <v>4.9315068493150687</v>
      </c>
    </row>
    <row r="208" spans="12:16" ht="15" customHeight="1" x14ac:dyDescent="0.3">
      <c r="L208" s="171">
        <f t="shared" si="29"/>
        <v>46318</v>
      </c>
      <c r="M208" s="172">
        <f t="shared" si="28"/>
        <v>0</v>
      </c>
      <c r="N208" s="172">
        <f t="shared" si="30"/>
        <v>60000</v>
      </c>
      <c r="O208" s="172">
        <f t="shared" si="31"/>
        <v>4.9315068493150687</v>
      </c>
      <c r="P208" s="172">
        <f t="shared" si="32"/>
        <v>4.9315068493150687</v>
      </c>
    </row>
    <row r="209" spans="12:16" ht="15" customHeight="1" x14ac:dyDescent="0.3">
      <c r="L209" s="171">
        <f t="shared" si="29"/>
        <v>46319</v>
      </c>
      <c r="M209" s="172">
        <f t="shared" si="28"/>
        <v>0</v>
      </c>
      <c r="N209" s="172">
        <f t="shared" si="30"/>
        <v>60000</v>
      </c>
      <c r="O209" s="172">
        <f t="shared" si="31"/>
        <v>4.9315068493150687</v>
      </c>
      <c r="P209" s="172">
        <f t="shared" si="32"/>
        <v>4.9315068493150687</v>
      </c>
    </row>
    <row r="210" spans="12:16" ht="15" customHeight="1" x14ac:dyDescent="0.3">
      <c r="L210" s="171">
        <f t="shared" si="29"/>
        <v>46320</v>
      </c>
      <c r="M210" s="172">
        <f t="shared" si="28"/>
        <v>0</v>
      </c>
      <c r="N210" s="172">
        <f t="shared" si="30"/>
        <v>60000</v>
      </c>
      <c r="O210" s="172">
        <f t="shared" si="31"/>
        <v>4.9315068493150687</v>
      </c>
      <c r="P210" s="172">
        <f t="shared" si="32"/>
        <v>4.9315068493150687</v>
      </c>
    </row>
    <row r="211" spans="12:16" ht="15" customHeight="1" x14ac:dyDescent="0.3">
      <c r="L211" s="171">
        <f t="shared" si="29"/>
        <v>46321</v>
      </c>
      <c r="M211" s="172">
        <f t="shared" ref="M211:M274" si="33">IFERROR(VLOOKUP(L211,$B$19:$E$80,4,FALSE),0)</f>
        <v>0</v>
      </c>
      <c r="N211" s="172">
        <f t="shared" si="30"/>
        <v>60000</v>
      </c>
      <c r="O211" s="172">
        <f t="shared" si="31"/>
        <v>4.9315068493150687</v>
      </c>
      <c r="P211" s="172">
        <f t="shared" si="32"/>
        <v>4.9315068493150687</v>
      </c>
    </row>
    <row r="212" spans="12:16" ht="15" customHeight="1" x14ac:dyDescent="0.3">
      <c r="L212" s="171">
        <f t="shared" ref="L212:L275" si="34">IFERROR(IF(MAX(L211+1,$F$5+1)&gt;$J$10,"-",MAX(L211+1,$F$5+1)),"-")</f>
        <v>46322</v>
      </c>
      <c r="M212" s="172">
        <f t="shared" si="33"/>
        <v>0</v>
      </c>
      <c r="N212" s="172">
        <f t="shared" ref="N212:N275" si="35">IF(ISNUMBER(N211),N211-M212,$E$8)</f>
        <v>60000</v>
      </c>
      <c r="O212" s="172">
        <f t="shared" ref="O212:O275" si="36">IFERROR(IF(ISNUMBER(N211),N211,$E$8)*IF(L212&gt;=$J$8,$E$13,$E$12)/IF(MOD(YEAR(L212),4),365,366)*IF(ISBLANK(L211),L212-$F$5,L212-L211),0)</f>
        <v>4.9315068493150687</v>
      </c>
      <c r="P212" s="172">
        <f t="shared" ref="P212:P275" si="37">IFERROR(IF(ISNUMBER(N211),N211,$E$8)*3%/IF(MOD(YEAR(L212),4),365,366)*IF(ISBLANK(L211),(L212-$F$5),L212-L211),0)</f>
        <v>4.9315068493150687</v>
      </c>
    </row>
    <row r="213" spans="12:16" ht="15" customHeight="1" x14ac:dyDescent="0.3">
      <c r="L213" s="171">
        <f t="shared" si="34"/>
        <v>46323</v>
      </c>
      <c r="M213" s="172">
        <f t="shared" si="33"/>
        <v>0</v>
      </c>
      <c r="N213" s="172">
        <f t="shared" si="35"/>
        <v>60000</v>
      </c>
      <c r="O213" s="172">
        <f t="shared" si="36"/>
        <v>4.9315068493150687</v>
      </c>
      <c r="P213" s="172">
        <f t="shared" si="37"/>
        <v>4.9315068493150687</v>
      </c>
    </row>
    <row r="214" spans="12:16" ht="15" customHeight="1" x14ac:dyDescent="0.3">
      <c r="L214" s="171">
        <f t="shared" si="34"/>
        <v>46324</v>
      </c>
      <c r="M214" s="172">
        <f t="shared" si="33"/>
        <v>0</v>
      </c>
      <c r="N214" s="172">
        <f t="shared" si="35"/>
        <v>60000</v>
      </c>
      <c r="O214" s="172">
        <f t="shared" si="36"/>
        <v>4.9315068493150687</v>
      </c>
      <c r="P214" s="172">
        <f t="shared" si="37"/>
        <v>4.9315068493150687</v>
      </c>
    </row>
    <row r="215" spans="12:16" ht="15" customHeight="1" x14ac:dyDescent="0.3">
      <c r="L215" s="171">
        <f t="shared" si="34"/>
        <v>46325</v>
      </c>
      <c r="M215" s="172">
        <f t="shared" si="33"/>
        <v>0</v>
      </c>
      <c r="N215" s="172">
        <f t="shared" si="35"/>
        <v>60000</v>
      </c>
      <c r="O215" s="172">
        <f t="shared" si="36"/>
        <v>4.9315068493150687</v>
      </c>
      <c r="P215" s="172">
        <f t="shared" si="37"/>
        <v>4.9315068493150687</v>
      </c>
    </row>
    <row r="216" spans="12:16" ht="15" customHeight="1" x14ac:dyDescent="0.3">
      <c r="L216" s="171">
        <f t="shared" si="34"/>
        <v>46326</v>
      </c>
      <c r="M216" s="172">
        <f t="shared" si="33"/>
        <v>0</v>
      </c>
      <c r="N216" s="172">
        <f t="shared" si="35"/>
        <v>60000</v>
      </c>
      <c r="O216" s="172">
        <f t="shared" si="36"/>
        <v>4.9315068493150687</v>
      </c>
      <c r="P216" s="172">
        <f t="shared" si="37"/>
        <v>4.9315068493150687</v>
      </c>
    </row>
    <row r="217" spans="12:16" ht="15" customHeight="1" x14ac:dyDescent="0.3">
      <c r="L217" s="171">
        <f t="shared" si="34"/>
        <v>46327</v>
      </c>
      <c r="M217" s="172">
        <f t="shared" si="33"/>
        <v>0</v>
      </c>
      <c r="N217" s="172">
        <f t="shared" si="35"/>
        <v>60000</v>
      </c>
      <c r="O217" s="172">
        <f t="shared" si="36"/>
        <v>4.9315068493150687</v>
      </c>
      <c r="P217" s="172">
        <f t="shared" si="37"/>
        <v>4.9315068493150687</v>
      </c>
    </row>
    <row r="218" spans="12:16" ht="15" customHeight="1" x14ac:dyDescent="0.3">
      <c r="L218" s="171">
        <f t="shared" si="34"/>
        <v>46328</v>
      </c>
      <c r="M218" s="172">
        <f t="shared" si="33"/>
        <v>0</v>
      </c>
      <c r="N218" s="172">
        <f t="shared" si="35"/>
        <v>60000</v>
      </c>
      <c r="O218" s="172">
        <f t="shared" si="36"/>
        <v>4.9315068493150687</v>
      </c>
      <c r="P218" s="172">
        <f t="shared" si="37"/>
        <v>4.9315068493150687</v>
      </c>
    </row>
    <row r="219" spans="12:16" ht="15" customHeight="1" x14ac:dyDescent="0.3">
      <c r="L219" s="171">
        <f t="shared" si="34"/>
        <v>46329</v>
      </c>
      <c r="M219" s="172">
        <f t="shared" si="33"/>
        <v>0</v>
      </c>
      <c r="N219" s="172">
        <f t="shared" si="35"/>
        <v>60000</v>
      </c>
      <c r="O219" s="172">
        <f t="shared" si="36"/>
        <v>4.9315068493150687</v>
      </c>
      <c r="P219" s="172">
        <f t="shared" si="37"/>
        <v>4.9315068493150687</v>
      </c>
    </row>
    <row r="220" spans="12:16" ht="15" customHeight="1" x14ac:dyDescent="0.3">
      <c r="L220" s="171">
        <f t="shared" si="34"/>
        <v>46330</v>
      </c>
      <c r="M220" s="172">
        <f t="shared" si="33"/>
        <v>0</v>
      </c>
      <c r="N220" s="172">
        <f t="shared" si="35"/>
        <v>60000</v>
      </c>
      <c r="O220" s="172">
        <f t="shared" si="36"/>
        <v>4.9315068493150687</v>
      </c>
      <c r="P220" s="172">
        <f t="shared" si="37"/>
        <v>4.9315068493150687</v>
      </c>
    </row>
    <row r="221" spans="12:16" ht="15" customHeight="1" x14ac:dyDescent="0.3">
      <c r="L221" s="171">
        <f t="shared" si="34"/>
        <v>46331</v>
      </c>
      <c r="M221" s="172">
        <f t="shared" si="33"/>
        <v>0</v>
      </c>
      <c r="N221" s="172">
        <f t="shared" si="35"/>
        <v>60000</v>
      </c>
      <c r="O221" s="172">
        <f t="shared" si="36"/>
        <v>4.9315068493150687</v>
      </c>
      <c r="P221" s="172">
        <f t="shared" si="37"/>
        <v>4.9315068493150687</v>
      </c>
    </row>
    <row r="222" spans="12:16" ht="15" customHeight="1" x14ac:dyDescent="0.3">
      <c r="L222" s="171">
        <f t="shared" si="34"/>
        <v>46332</v>
      </c>
      <c r="M222" s="172">
        <f t="shared" si="33"/>
        <v>0</v>
      </c>
      <c r="N222" s="172">
        <f t="shared" si="35"/>
        <v>60000</v>
      </c>
      <c r="O222" s="172">
        <f t="shared" si="36"/>
        <v>4.9315068493150687</v>
      </c>
      <c r="P222" s="172">
        <f t="shared" si="37"/>
        <v>4.9315068493150687</v>
      </c>
    </row>
    <row r="223" spans="12:16" ht="15" customHeight="1" x14ac:dyDescent="0.3">
      <c r="L223" s="171">
        <f t="shared" si="34"/>
        <v>46333</v>
      </c>
      <c r="M223" s="172">
        <f t="shared" si="33"/>
        <v>0</v>
      </c>
      <c r="N223" s="172">
        <f t="shared" si="35"/>
        <v>60000</v>
      </c>
      <c r="O223" s="172">
        <f t="shared" si="36"/>
        <v>4.9315068493150687</v>
      </c>
      <c r="P223" s="172">
        <f t="shared" si="37"/>
        <v>4.9315068493150687</v>
      </c>
    </row>
    <row r="224" spans="12:16" ht="15" customHeight="1" x14ac:dyDescent="0.3">
      <c r="L224" s="171">
        <f t="shared" si="34"/>
        <v>46334</v>
      </c>
      <c r="M224" s="172">
        <f t="shared" si="33"/>
        <v>0</v>
      </c>
      <c r="N224" s="172">
        <f t="shared" si="35"/>
        <v>60000</v>
      </c>
      <c r="O224" s="172">
        <f t="shared" si="36"/>
        <v>4.9315068493150687</v>
      </c>
      <c r="P224" s="172">
        <f t="shared" si="37"/>
        <v>4.9315068493150687</v>
      </c>
    </row>
    <row r="225" spans="12:16" ht="15" customHeight="1" x14ac:dyDescent="0.3">
      <c r="L225" s="171">
        <f t="shared" si="34"/>
        <v>46335</v>
      </c>
      <c r="M225" s="172">
        <f t="shared" si="33"/>
        <v>0</v>
      </c>
      <c r="N225" s="172">
        <f t="shared" si="35"/>
        <v>60000</v>
      </c>
      <c r="O225" s="172">
        <f t="shared" si="36"/>
        <v>4.9315068493150687</v>
      </c>
      <c r="P225" s="172">
        <f t="shared" si="37"/>
        <v>4.9315068493150687</v>
      </c>
    </row>
    <row r="226" spans="12:16" ht="15" customHeight="1" x14ac:dyDescent="0.3">
      <c r="L226" s="171">
        <f t="shared" si="34"/>
        <v>46336</v>
      </c>
      <c r="M226" s="172">
        <f t="shared" si="33"/>
        <v>0</v>
      </c>
      <c r="N226" s="172">
        <f t="shared" si="35"/>
        <v>60000</v>
      </c>
      <c r="O226" s="172">
        <f t="shared" si="36"/>
        <v>4.9315068493150687</v>
      </c>
      <c r="P226" s="172">
        <f t="shared" si="37"/>
        <v>4.9315068493150687</v>
      </c>
    </row>
    <row r="227" spans="12:16" ht="15" customHeight="1" x14ac:dyDescent="0.3">
      <c r="L227" s="171">
        <f t="shared" si="34"/>
        <v>46337</v>
      </c>
      <c r="M227" s="172">
        <f t="shared" si="33"/>
        <v>0</v>
      </c>
      <c r="N227" s="172">
        <f t="shared" si="35"/>
        <v>60000</v>
      </c>
      <c r="O227" s="172">
        <f t="shared" si="36"/>
        <v>4.9315068493150687</v>
      </c>
      <c r="P227" s="172">
        <f t="shared" si="37"/>
        <v>4.9315068493150687</v>
      </c>
    </row>
    <row r="228" spans="12:16" ht="15" customHeight="1" x14ac:dyDescent="0.3">
      <c r="L228" s="171">
        <f t="shared" si="34"/>
        <v>46338</v>
      </c>
      <c r="M228" s="172">
        <f t="shared" si="33"/>
        <v>0</v>
      </c>
      <c r="N228" s="172">
        <f t="shared" si="35"/>
        <v>60000</v>
      </c>
      <c r="O228" s="172">
        <f t="shared" si="36"/>
        <v>4.9315068493150687</v>
      </c>
      <c r="P228" s="172">
        <f t="shared" si="37"/>
        <v>4.9315068493150687</v>
      </c>
    </row>
    <row r="229" spans="12:16" ht="15" customHeight="1" x14ac:dyDescent="0.3">
      <c r="L229" s="171">
        <f t="shared" si="34"/>
        <v>46339</v>
      </c>
      <c r="M229" s="172">
        <f t="shared" si="33"/>
        <v>0</v>
      </c>
      <c r="N229" s="172">
        <f t="shared" si="35"/>
        <v>60000</v>
      </c>
      <c r="O229" s="172">
        <f t="shared" si="36"/>
        <v>4.9315068493150687</v>
      </c>
      <c r="P229" s="172">
        <f t="shared" si="37"/>
        <v>4.9315068493150687</v>
      </c>
    </row>
    <row r="230" spans="12:16" ht="15" customHeight="1" x14ac:dyDescent="0.3">
      <c r="L230" s="171">
        <f t="shared" si="34"/>
        <v>46340</v>
      </c>
      <c r="M230" s="172">
        <f t="shared" si="33"/>
        <v>0</v>
      </c>
      <c r="N230" s="172">
        <f t="shared" si="35"/>
        <v>60000</v>
      </c>
      <c r="O230" s="172">
        <f t="shared" si="36"/>
        <v>4.9315068493150687</v>
      </c>
      <c r="P230" s="172">
        <f t="shared" si="37"/>
        <v>4.9315068493150687</v>
      </c>
    </row>
    <row r="231" spans="12:16" ht="15" customHeight="1" x14ac:dyDescent="0.3">
      <c r="L231" s="171">
        <f t="shared" si="34"/>
        <v>46341</v>
      </c>
      <c r="M231" s="172">
        <f t="shared" si="33"/>
        <v>0</v>
      </c>
      <c r="N231" s="172">
        <f t="shared" si="35"/>
        <v>60000</v>
      </c>
      <c r="O231" s="172">
        <f t="shared" si="36"/>
        <v>4.9315068493150687</v>
      </c>
      <c r="P231" s="172">
        <f t="shared" si="37"/>
        <v>4.9315068493150687</v>
      </c>
    </row>
    <row r="232" spans="12:16" ht="15" customHeight="1" x14ac:dyDescent="0.3">
      <c r="L232" s="171">
        <f t="shared" si="34"/>
        <v>46342</v>
      </c>
      <c r="M232" s="172">
        <f t="shared" si="33"/>
        <v>0</v>
      </c>
      <c r="N232" s="172">
        <f t="shared" si="35"/>
        <v>60000</v>
      </c>
      <c r="O232" s="172">
        <f t="shared" si="36"/>
        <v>4.9315068493150687</v>
      </c>
      <c r="P232" s="172">
        <f t="shared" si="37"/>
        <v>4.9315068493150687</v>
      </c>
    </row>
    <row r="233" spans="12:16" ht="15" customHeight="1" x14ac:dyDescent="0.3">
      <c r="L233" s="171">
        <f t="shared" si="34"/>
        <v>46343</v>
      </c>
      <c r="M233" s="172">
        <f t="shared" si="33"/>
        <v>0</v>
      </c>
      <c r="N233" s="172">
        <f t="shared" si="35"/>
        <v>60000</v>
      </c>
      <c r="O233" s="172">
        <f t="shared" si="36"/>
        <v>4.9315068493150687</v>
      </c>
      <c r="P233" s="172">
        <f t="shared" si="37"/>
        <v>4.9315068493150687</v>
      </c>
    </row>
    <row r="234" spans="12:16" ht="15" customHeight="1" x14ac:dyDescent="0.3">
      <c r="L234" s="171">
        <f t="shared" si="34"/>
        <v>46344</v>
      </c>
      <c r="M234" s="172">
        <f t="shared" si="33"/>
        <v>0</v>
      </c>
      <c r="N234" s="172">
        <f t="shared" si="35"/>
        <v>60000</v>
      </c>
      <c r="O234" s="172">
        <f t="shared" si="36"/>
        <v>4.9315068493150687</v>
      </c>
      <c r="P234" s="172">
        <f t="shared" si="37"/>
        <v>4.9315068493150687</v>
      </c>
    </row>
    <row r="235" spans="12:16" ht="15" customHeight="1" x14ac:dyDescent="0.3">
      <c r="L235" s="171">
        <f t="shared" si="34"/>
        <v>46345</v>
      </c>
      <c r="M235" s="172">
        <f t="shared" si="33"/>
        <v>0</v>
      </c>
      <c r="N235" s="172">
        <f t="shared" si="35"/>
        <v>60000</v>
      </c>
      <c r="O235" s="172">
        <f t="shared" si="36"/>
        <v>4.9315068493150687</v>
      </c>
      <c r="P235" s="172">
        <f t="shared" si="37"/>
        <v>4.9315068493150687</v>
      </c>
    </row>
    <row r="236" spans="12:16" ht="15" customHeight="1" x14ac:dyDescent="0.3">
      <c r="L236" s="171">
        <f t="shared" si="34"/>
        <v>46346</v>
      </c>
      <c r="M236" s="172">
        <f t="shared" si="33"/>
        <v>0</v>
      </c>
      <c r="N236" s="172">
        <f t="shared" si="35"/>
        <v>60000</v>
      </c>
      <c r="O236" s="172">
        <f t="shared" si="36"/>
        <v>4.9315068493150687</v>
      </c>
      <c r="P236" s="172">
        <f t="shared" si="37"/>
        <v>4.9315068493150687</v>
      </c>
    </row>
    <row r="237" spans="12:16" ht="15" customHeight="1" x14ac:dyDescent="0.3">
      <c r="L237" s="171">
        <f t="shared" si="34"/>
        <v>46347</v>
      </c>
      <c r="M237" s="172">
        <f t="shared" si="33"/>
        <v>0</v>
      </c>
      <c r="N237" s="172">
        <f t="shared" si="35"/>
        <v>60000</v>
      </c>
      <c r="O237" s="172">
        <f t="shared" si="36"/>
        <v>4.9315068493150687</v>
      </c>
      <c r="P237" s="172">
        <f t="shared" si="37"/>
        <v>4.9315068493150687</v>
      </c>
    </row>
    <row r="238" spans="12:16" ht="15" customHeight="1" x14ac:dyDescent="0.3">
      <c r="L238" s="171">
        <f t="shared" si="34"/>
        <v>46348</v>
      </c>
      <c r="M238" s="172">
        <f t="shared" si="33"/>
        <v>0</v>
      </c>
      <c r="N238" s="172">
        <f t="shared" si="35"/>
        <v>60000</v>
      </c>
      <c r="O238" s="172">
        <f t="shared" si="36"/>
        <v>4.9315068493150687</v>
      </c>
      <c r="P238" s="172">
        <f t="shared" si="37"/>
        <v>4.9315068493150687</v>
      </c>
    </row>
    <row r="239" spans="12:16" ht="15" customHeight="1" x14ac:dyDescent="0.3">
      <c r="L239" s="171">
        <f t="shared" si="34"/>
        <v>46349</v>
      </c>
      <c r="M239" s="172">
        <f t="shared" si="33"/>
        <v>0</v>
      </c>
      <c r="N239" s="172">
        <f t="shared" si="35"/>
        <v>60000</v>
      </c>
      <c r="O239" s="172">
        <f t="shared" si="36"/>
        <v>4.9315068493150687</v>
      </c>
      <c r="P239" s="172">
        <f t="shared" si="37"/>
        <v>4.9315068493150687</v>
      </c>
    </row>
    <row r="240" spans="12:16" ht="15" customHeight="1" x14ac:dyDescent="0.3">
      <c r="L240" s="171">
        <f t="shared" si="34"/>
        <v>46350</v>
      </c>
      <c r="M240" s="172">
        <f t="shared" si="33"/>
        <v>0</v>
      </c>
      <c r="N240" s="172">
        <f t="shared" si="35"/>
        <v>60000</v>
      </c>
      <c r="O240" s="172">
        <f t="shared" si="36"/>
        <v>4.9315068493150687</v>
      </c>
      <c r="P240" s="172">
        <f t="shared" si="37"/>
        <v>4.9315068493150687</v>
      </c>
    </row>
    <row r="241" spans="12:16" ht="15" customHeight="1" x14ac:dyDescent="0.3">
      <c r="L241" s="171">
        <f t="shared" si="34"/>
        <v>46351</v>
      </c>
      <c r="M241" s="172">
        <f t="shared" si="33"/>
        <v>0</v>
      </c>
      <c r="N241" s="172">
        <f t="shared" si="35"/>
        <v>60000</v>
      </c>
      <c r="O241" s="172">
        <f t="shared" si="36"/>
        <v>4.9315068493150687</v>
      </c>
      <c r="P241" s="172">
        <f t="shared" si="37"/>
        <v>4.9315068493150687</v>
      </c>
    </row>
    <row r="242" spans="12:16" ht="15" customHeight="1" x14ac:dyDescent="0.3">
      <c r="L242" s="171">
        <f t="shared" si="34"/>
        <v>46352</v>
      </c>
      <c r="M242" s="172">
        <f t="shared" si="33"/>
        <v>0</v>
      </c>
      <c r="N242" s="172">
        <f t="shared" si="35"/>
        <v>60000</v>
      </c>
      <c r="O242" s="172">
        <f t="shared" si="36"/>
        <v>4.9315068493150687</v>
      </c>
      <c r="P242" s="172">
        <f t="shared" si="37"/>
        <v>4.9315068493150687</v>
      </c>
    </row>
    <row r="243" spans="12:16" ht="15" customHeight="1" x14ac:dyDescent="0.3">
      <c r="L243" s="171">
        <f t="shared" si="34"/>
        <v>46353</v>
      </c>
      <c r="M243" s="172">
        <f t="shared" si="33"/>
        <v>0</v>
      </c>
      <c r="N243" s="172">
        <f t="shared" si="35"/>
        <v>60000</v>
      </c>
      <c r="O243" s="172">
        <f t="shared" si="36"/>
        <v>4.9315068493150687</v>
      </c>
      <c r="P243" s="172">
        <f t="shared" si="37"/>
        <v>4.9315068493150687</v>
      </c>
    </row>
    <row r="244" spans="12:16" ht="15" customHeight="1" x14ac:dyDescent="0.3">
      <c r="L244" s="171">
        <f t="shared" si="34"/>
        <v>46354</v>
      </c>
      <c r="M244" s="172">
        <f t="shared" si="33"/>
        <v>0</v>
      </c>
      <c r="N244" s="172">
        <f t="shared" si="35"/>
        <v>60000</v>
      </c>
      <c r="O244" s="172">
        <f t="shared" si="36"/>
        <v>4.9315068493150687</v>
      </c>
      <c r="P244" s="172">
        <f t="shared" si="37"/>
        <v>4.9315068493150687</v>
      </c>
    </row>
    <row r="245" spans="12:16" ht="15" customHeight="1" x14ac:dyDescent="0.3">
      <c r="L245" s="171">
        <f t="shared" si="34"/>
        <v>46355</v>
      </c>
      <c r="M245" s="172">
        <f t="shared" si="33"/>
        <v>0</v>
      </c>
      <c r="N245" s="172">
        <f t="shared" si="35"/>
        <v>60000</v>
      </c>
      <c r="O245" s="172">
        <f t="shared" si="36"/>
        <v>4.9315068493150687</v>
      </c>
      <c r="P245" s="172">
        <f t="shared" si="37"/>
        <v>4.9315068493150687</v>
      </c>
    </row>
    <row r="246" spans="12:16" ht="15" customHeight="1" x14ac:dyDescent="0.3">
      <c r="L246" s="171">
        <f t="shared" si="34"/>
        <v>46356</v>
      </c>
      <c r="M246" s="172">
        <f t="shared" si="33"/>
        <v>0</v>
      </c>
      <c r="N246" s="172">
        <f t="shared" si="35"/>
        <v>60000</v>
      </c>
      <c r="O246" s="172">
        <f t="shared" si="36"/>
        <v>4.9315068493150687</v>
      </c>
      <c r="P246" s="172">
        <f t="shared" si="37"/>
        <v>4.9315068493150687</v>
      </c>
    </row>
    <row r="247" spans="12:16" ht="15" customHeight="1" x14ac:dyDescent="0.3">
      <c r="L247" s="171">
        <f t="shared" si="34"/>
        <v>46357</v>
      </c>
      <c r="M247" s="172">
        <f t="shared" si="33"/>
        <v>0</v>
      </c>
      <c r="N247" s="172">
        <f t="shared" si="35"/>
        <v>60000</v>
      </c>
      <c r="O247" s="172">
        <f t="shared" si="36"/>
        <v>4.9315068493150687</v>
      </c>
      <c r="P247" s="172">
        <f t="shared" si="37"/>
        <v>4.9315068493150687</v>
      </c>
    </row>
    <row r="248" spans="12:16" ht="15" customHeight="1" x14ac:dyDescent="0.3">
      <c r="L248" s="171">
        <f t="shared" si="34"/>
        <v>46358</v>
      </c>
      <c r="M248" s="172">
        <f t="shared" si="33"/>
        <v>0</v>
      </c>
      <c r="N248" s="172">
        <f t="shared" si="35"/>
        <v>60000</v>
      </c>
      <c r="O248" s="172">
        <f t="shared" si="36"/>
        <v>4.9315068493150687</v>
      </c>
      <c r="P248" s="172">
        <f t="shared" si="37"/>
        <v>4.9315068493150687</v>
      </c>
    </row>
    <row r="249" spans="12:16" ht="15" customHeight="1" x14ac:dyDescent="0.3">
      <c r="L249" s="171">
        <f t="shared" si="34"/>
        <v>46359</v>
      </c>
      <c r="M249" s="172">
        <f t="shared" si="33"/>
        <v>0</v>
      </c>
      <c r="N249" s="172">
        <f t="shared" si="35"/>
        <v>60000</v>
      </c>
      <c r="O249" s="172">
        <f t="shared" si="36"/>
        <v>4.9315068493150687</v>
      </c>
      <c r="P249" s="172">
        <f t="shared" si="37"/>
        <v>4.9315068493150687</v>
      </c>
    </row>
    <row r="250" spans="12:16" ht="15" customHeight="1" x14ac:dyDescent="0.3">
      <c r="L250" s="171">
        <f t="shared" si="34"/>
        <v>46360</v>
      </c>
      <c r="M250" s="172">
        <f t="shared" si="33"/>
        <v>0</v>
      </c>
      <c r="N250" s="172">
        <f t="shared" si="35"/>
        <v>60000</v>
      </c>
      <c r="O250" s="172">
        <f t="shared" si="36"/>
        <v>4.9315068493150687</v>
      </c>
      <c r="P250" s="172">
        <f t="shared" si="37"/>
        <v>4.9315068493150687</v>
      </c>
    </row>
    <row r="251" spans="12:16" ht="15" customHeight="1" x14ac:dyDescent="0.3">
      <c r="L251" s="171">
        <f t="shared" si="34"/>
        <v>46361</v>
      </c>
      <c r="M251" s="172">
        <f t="shared" si="33"/>
        <v>0</v>
      </c>
      <c r="N251" s="172">
        <f t="shared" si="35"/>
        <v>60000</v>
      </c>
      <c r="O251" s="172">
        <f t="shared" si="36"/>
        <v>4.9315068493150687</v>
      </c>
      <c r="P251" s="172">
        <f t="shared" si="37"/>
        <v>4.9315068493150687</v>
      </c>
    </row>
    <row r="252" spans="12:16" ht="15" customHeight="1" x14ac:dyDescent="0.3">
      <c r="L252" s="171">
        <f t="shared" si="34"/>
        <v>46362</v>
      </c>
      <c r="M252" s="172">
        <f t="shared" si="33"/>
        <v>0</v>
      </c>
      <c r="N252" s="172">
        <f t="shared" si="35"/>
        <v>60000</v>
      </c>
      <c r="O252" s="172">
        <f t="shared" si="36"/>
        <v>4.9315068493150687</v>
      </c>
      <c r="P252" s="172">
        <f t="shared" si="37"/>
        <v>4.9315068493150687</v>
      </c>
    </row>
    <row r="253" spans="12:16" ht="15" customHeight="1" x14ac:dyDescent="0.3">
      <c r="L253" s="171">
        <f t="shared" si="34"/>
        <v>46363</v>
      </c>
      <c r="M253" s="172">
        <f t="shared" si="33"/>
        <v>0</v>
      </c>
      <c r="N253" s="172">
        <f t="shared" si="35"/>
        <v>60000</v>
      </c>
      <c r="O253" s="172">
        <f t="shared" si="36"/>
        <v>4.9315068493150687</v>
      </c>
      <c r="P253" s="172">
        <f t="shared" si="37"/>
        <v>4.9315068493150687</v>
      </c>
    </row>
    <row r="254" spans="12:16" ht="15" customHeight="1" x14ac:dyDescent="0.3">
      <c r="L254" s="171">
        <f t="shared" si="34"/>
        <v>46364</v>
      </c>
      <c r="M254" s="172">
        <f t="shared" si="33"/>
        <v>0</v>
      </c>
      <c r="N254" s="172">
        <f t="shared" si="35"/>
        <v>60000</v>
      </c>
      <c r="O254" s="172">
        <f t="shared" si="36"/>
        <v>4.9315068493150687</v>
      </c>
      <c r="P254" s="172">
        <f t="shared" si="37"/>
        <v>4.9315068493150687</v>
      </c>
    </row>
    <row r="255" spans="12:16" ht="15" customHeight="1" x14ac:dyDescent="0.3">
      <c r="L255" s="171">
        <f t="shared" si="34"/>
        <v>46365</v>
      </c>
      <c r="M255" s="172">
        <f t="shared" si="33"/>
        <v>0</v>
      </c>
      <c r="N255" s="172">
        <f t="shared" si="35"/>
        <v>60000</v>
      </c>
      <c r="O255" s="172">
        <f t="shared" si="36"/>
        <v>4.9315068493150687</v>
      </c>
      <c r="P255" s="172">
        <f t="shared" si="37"/>
        <v>4.9315068493150687</v>
      </c>
    </row>
    <row r="256" spans="12:16" ht="15" customHeight="1" x14ac:dyDescent="0.3">
      <c r="L256" s="171">
        <f t="shared" si="34"/>
        <v>46366</v>
      </c>
      <c r="M256" s="172">
        <f t="shared" si="33"/>
        <v>0</v>
      </c>
      <c r="N256" s="172">
        <f t="shared" si="35"/>
        <v>60000</v>
      </c>
      <c r="O256" s="172">
        <f t="shared" si="36"/>
        <v>4.9315068493150687</v>
      </c>
      <c r="P256" s="172">
        <f t="shared" si="37"/>
        <v>4.9315068493150687</v>
      </c>
    </row>
    <row r="257" spans="12:16" ht="15" customHeight="1" x14ac:dyDescent="0.3">
      <c r="L257" s="171">
        <f t="shared" si="34"/>
        <v>46367</v>
      </c>
      <c r="M257" s="172">
        <f t="shared" si="33"/>
        <v>0</v>
      </c>
      <c r="N257" s="172">
        <f t="shared" si="35"/>
        <v>60000</v>
      </c>
      <c r="O257" s="172">
        <f t="shared" si="36"/>
        <v>4.9315068493150687</v>
      </c>
      <c r="P257" s="172">
        <f t="shared" si="37"/>
        <v>4.9315068493150687</v>
      </c>
    </row>
    <row r="258" spans="12:16" ht="15" customHeight="1" x14ac:dyDescent="0.3">
      <c r="L258" s="171">
        <f t="shared" si="34"/>
        <v>46368</v>
      </c>
      <c r="M258" s="172">
        <f t="shared" si="33"/>
        <v>0</v>
      </c>
      <c r="N258" s="172">
        <f t="shared" si="35"/>
        <v>60000</v>
      </c>
      <c r="O258" s="172">
        <f t="shared" si="36"/>
        <v>4.9315068493150687</v>
      </c>
      <c r="P258" s="172">
        <f t="shared" si="37"/>
        <v>4.9315068493150687</v>
      </c>
    </row>
    <row r="259" spans="12:16" ht="15" customHeight="1" x14ac:dyDescent="0.3">
      <c r="L259" s="171">
        <f t="shared" si="34"/>
        <v>46369</v>
      </c>
      <c r="M259" s="172">
        <f t="shared" si="33"/>
        <v>0</v>
      </c>
      <c r="N259" s="172">
        <f t="shared" si="35"/>
        <v>60000</v>
      </c>
      <c r="O259" s="172">
        <f t="shared" si="36"/>
        <v>4.9315068493150687</v>
      </c>
      <c r="P259" s="172">
        <f t="shared" si="37"/>
        <v>4.9315068493150687</v>
      </c>
    </row>
    <row r="260" spans="12:16" ht="15" customHeight="1" x14ac:dyDescent="0.3">
      <c r="L260" s="171">
        <f t="shared" si="34"/>
        <v>46370</v>
      </c>
      <c r="M260" s="172">
        <f t="shared" si="33"/>
        <v>0</v>
      </c>
      <c r="N260" s="172">
        <f t="shared" si="35"/>
        <v>60000</v>
      </c>
      <c r="O260" s="172">
        <f t="shared" si="36"/>
        <v>4.9315068493150687</v>
      </c>
      <c r="P260" s="172">
        <f t="shared" si="37"/>
        <v>4.9315068493150687</v>
      </c>
    </row>
    <row r="261" spans="12:16" ht="15" customHeight="1" x14ac:dyDescent="0.3">
      <c r="L261" s="171">
        <f t="shared" si="34"/>
        <v>46371</v>
      </c>
      <c r="M261" s="172">
        <f t="shared" si="33"/>
        <v>0</v>
      </c>
      <c r="N261" s="172">
        <f t="shared" si="35"/>
        <v>60000</v>
      </c>
      <c r="O261" s="172">
        <f t="shared" si="36"/>
        <v>4.9315068493150687</v>
      </c>
      <c r="P261" s="172">
        <f t="shared" si="37"/>
        <v>4.9315068493150687</v>
      </c>
    </row>
    <row r="262" spans="12:16" ht="15" customHeight="1" x14ac:dyDescent="0.3">
      <c r="L262" s="171">
        <f t="shared" si="34"/>
        <v>46372</v>
      </c>
      <c r="M262" s="172">
        <f t="shared" si="33"/>
        <v>0</v>
      </c>
      <c r="N262" s="172">
        <f t="shared" si="35"/>
        <v>60000</v>
      </c>
      <c r="O262" s="172">
        <f t="shared" si="36"/>
        <v>4.9315068493150687</v>
      </c>
      <c r="P262" s="172">
        <f t="shared" si="37"/>
        <v>4.9315068493150687</v>
      </c>
    </row>
    <row r="263" spans="12:16" ht="15" customHeight="1" x14ac:dyDescent="0.3">
      <c r="L263" s="171">
        <f t="shared" si="34"/>
        <v>46373</v>
      </c>
      <c r="M263" s="172">
        <f t="shared" si="33"/>
        <v>0</v>
      </c>
      <c r="N263" s="172">
        <f t="shared" si="35"/>
        <v>60000</v>
      </c>
      <c r="O263" s="172">
        <f t="shared" si="36"/>
        <v>4.9315068493150687</v>
      </c>
      <c r="P263" s="172">
        <f t="shared" si="37"/>
        <v>4.9315068493150687</v>
      </c>
    </row>
    <row r="264" spans="12:16" ht="15" customHeight="1" x14ac:dyDescent="0.3">
      <c r="L264" s="171">
        <f t="shared" si="34"/>
        <v>46374</v>
      </c>
      <c r="M264" s="172">
        <f t="shared" si="33"/>
        <v>0</v>
      </c>
      <c r="N264" s="172">
        <f t="shared" si="35"/>
        <v>60000</v>
      </c>
      <c r="O264" s="172">
        <f t="shared" si="36"/>
        <v>4.9315068493150687</v>
      </c>
      <c r="P264" s="172">
        <f t="shared" si="37"/>
        <v>4.9315068493150687</v>
      </c>
    </row>
    <row r="265" spans="12:16" ht="15" customHeight="1" x14ac:dyDescent="0.3">
      <c r="L265" s="171">
        <f t="shared" si="34"/>
        <v>46375</v>
      </c>
      <c r="M265" s="172">
        <f t="shared" si="33"/>
        <v>0</v>
      </c>
      <c r="N265" s="172">
        <f t="shared" si="35"/>
        <v>60000</v>
      </c>
      <c r="O265" s="172">
        <f t="shared" si="36"/>
        <v>4.9315068493150687</v>
      </c>
      <c r="P265" s="172">
        <f t="shared" si="37"/>
        <v>4.9315068493150687</v>
      </c>
    </row>
    <row r="266" spans="12:16" ht="15" customHeight="1" x14ac:dyDescent="0.3">
      <c r="L266" s="171">
        <f t="shared" si="34"/>
        <v>46376</v>
      </c>
      <c r="M266" s="172">
        <f t="shared" si="33"/>
        <v>0</v>
      </c>
      <c r="N266" s="172">
        <f t="shared" si="35"/>
        <v>60000</v>
      </c>
      <c r="O266" s="172">
        <f t="shared" si="36"/>
        <v>4.9315068493150687</v>
      </c>
      <c r="P266" s="172">
        <f t="shared" si="37"/>
        <v>4.9315068493150687</v>
      </c>
    </row>
    <row r="267" spans="12:16" ht="15" customHeight="1" x14ac:dyDescent="0.3">
      <c r="L267" s="171">
        <f t="shared" si="34"/>
        <v>46377</v>
      </c>
      <c r="M267" s="172">
        <f t="shared" si="33"/>
        <v>0</v>
      </c>
      <c r="N267" s="172">
        <f t="shared" si="35"/>
        <v>60000</v>
      </c>
      <c r="O267" s="172">
        <f t="shared" si="36"/>
        <v>4.9315068493150687</v>
      </c>
      <c r="P267" s="172">
        <f t="shared" si="37"/>
        <v>4.9315068493150687</v>
      </c>
    </row>
    <row r="268" spans="12:16" ht="15" customHeight="1" x14ac:dyDescent="0.3">
      <c r="L268" s="171">
        <f t="shared" si="34"/>
        <v>46378</v>
      </c>
      <c r="M268" s="172">
        <f t="shared" si="33"/>
        <v>0</v>
      </c>
      <c r="N268" s="172">
        <f t="shared" si="35"/>
        <v>60000</v>
      </c>
      <c r="O268" s="172">
        <f t="shared" si="36"/>
        <v>4.9315068493150687</v>
      </c>
      <c r="P268" s="172">
        <f t="shared" si="37"/>
        <v>4.9315068493150687</v>
      </c>
    </row>
    <row r="269" spans="12:16" ht="15" customHeight="1" x14ac:dyDescent="0.3">
      <c r="L269" s="171">
        <f t="shared" si="34"/>
        <v>46379</v>
      </c>
      <c r="M269" s="172">
        <f t="shared" si="33"/>
        <v>0</v>
      </c>
      <c r="N269" s="172">
        <f t="shared" si="35"/>
        <v>60000</v>
      </c>
      <c r="O269" s="172">
        <f t="shared" si="36"/>
        <v>4.9315068493150687</v>
      </c>
      <c r="P269" s="172">
        <f t="shared" si="37"/>
        <v>4.9315068493150687</v>
      </c>
    </row>
    <row r="270" spans="12:16" ht="15" customHeight="1" x14ac:dyDescent="0.3">
      <c r="L270" s="171">
        <f t="shared" si="34"/>
        <v>46380</v>
      </c>
      <c r="M270" s="172">
        <f t="shared" si="33"/>
        <v>0</v>
      </c>
      <c r="N270" s="172">
        <f t="shared" si="35"/>
        <v>60000</v>
      </c>
      <c r="O270" s="172">
        <f t="shared" si="36"/>
        <v>4.9315068493150687</v>
      </c>
      <c r="P270" s="172">
        <f t="shared" si="37"/>
        <v>4.9315068493150687</v>
      </c>
    </row>
    <row r="271" spans="12:16" ht="15" customHeight="1" x14ac:dyDescent="0.3">
      <c r="L271" s="171">
        <f t="shared" si="34"/>
        <v>46381</v>
      </c>
      <c r="M271" s="172">
        <f t="shared" si="33"/>
        <v>0</v>
      </c>
      <c r="N271" s="172">
        <f t="shared" si="35"/>
        <v>60000</v>
      </c>
      <c r="O271" s="172">
        <f t="shared" si="36"/>
        <v>4.9315068493150687</v>
      </c>
      <c r="P271" s="172">
        <f t="shared" si="37"/>
        <v>4.9315068493150687</v>
      </c>
    </row>
    <row r="272" spans="12:16" ht="15" customHeight="1" x14ac:dyDescent="0.3">
      <c r="L272" s="171">
        <f t="shared" si="34"/>
        <v>46382</v>
      </c>
      <c r="M272" s="172">
        <f t="shared" si="33"/>
        <v>0</v>
      </c>
      <c r="N272" s="172">
        <f t="shared" si="35"/>
        <v>60000</v>
      </c>
      <c r="O272" s="172">
        <f t="shared" si="36"/>
        <v>4.9315068493150687</v>
      </c>
      <c r="P272" s="172">
        <f t="shared" si="37"/>
        <v>4.9315068493150687</v>
      </c>
    </row>
    <row r="273" spans="12:16" ht="15" customHeight="1" x14ac:dyDescent="0.3">
      <c r="L273" s="171">
        <f t="shared" si="34"/>
        <v>46383</v>
      </c>
      <c r="M273" s="172">
        <f t="shared" si="33"/>
        <v>0</v>
      </c>
      <c r="N273" s="172">
        <f t="shared" si="35"/>
        <v>60000</v>
      </c>
      <c r="O273" s="172">
        <f t="shared" si="36"/>
        <v>4.9315068493150687</v>
      </c>
      <c r="P273" s="172">
        <f t="shared" si="37"/>
        <v>4.9315068493150687</v>
      </c>
    </row>
    <row r="274" spans="12:16" ht="15" customHeight="1" x14ac:dyDescent="0.3">
      <c r="L274" s="171">
        <f t="shared" si="34"/>
        <v>46384</v>
      </c>
      <c r="M274" s="172">
        <f t="shared" si="33"/>
        <v>0</v>
      </c>
      <c r="N274" s="172">
        <f t="shared" si="35"/>
        <v>60000</v>
      </c>
      <c r="O274" s="172">
        <f t="shared" si="36"/>
        <v>4.9315068493150687</v>
      </c>
      <c r="P274" s="172">
        <f t="shared" si="37"/>
        <v>4.9315068493150687</v>
      </c>
    </row>
    <row r="275" spans="12:16" ht="15" customHeight="1" x14ac:dyDescent="0.3">
      <c r="L275" s="171">
        <f t="shared" si="34"/>
        <v>46385</v>
      </c>
      <c r="M275" s="172">
        <f t="shared" ref="M275:M338" si="38">IFERROR(VLOOKUP(L275,$B$19:$E$80,4,FALSE),0)</f>
        <v>0</v>
      </c>
      <c r="N275" s="172">
        <f t="shared" si="35"/>
        <v>60000</v>
      </c>
      <c r="O275" s="172">
        <f t="shared" si="36"/>
        <v>4.9315068493150687</v>
      </c>
      <c r="P275" s="172">
        <f t="shared" si="37"/>
        <v>4.9315068493150687</v>
      </c>
    </row>
    <row r="276" spans="12:16" ht="15" customHeight="1" x14ac:dyDescent="0.3">
      <c r="L276" s="171">
        <f t="shared" ref="L276:L339" si="39">IFERROR(IF(MAX(L275+1,$F$5+1)&gt;$J$10,"-",MAX(L275+1,$F$5+1)),"-")</f>
        <v>46386</v>
      </c>
      <c r="M276" s="172">
        <f t="shared" si="38"/>
        <v>0</v>
      </c>
      <c r="N276" s="172">
        <f t="shared" ref="N276:N339" si="40">IF(ISNUMBER(N275),N275-M276,$E$8)</f>
        <v>60000</v>
      </c>
      <c r="O276" s="172">
        <f t="shared" ref="O276:O339" si="41">IFERROR(IF(ISNUMBER(N275),N275,$E$8)*IF(L276&gt;=$J$8,$E$13,$E$12)/IF(MOD(YEAR(L276),4),365,366)*IF(ISBLANK(L275),L276-$F$5,L276-L275),0)</f>
        <v>4.9315068493150687</v>
      </c>
      <c r="P276" s="172">
        <f t="shared" ref="P276:P339" si="42">IFERROR(IF(ISNUMBER(N275),N275,$E$8)*3%/IF(MOD(YEAR(L276),4),365,366)*IF(ISBLANK(L275),(L276-$F$5),L276-L275),0)</f>
        <v>4.9315068493150687</v>
      </c>
    </row>
    <row r="277" spans="12:16" ht="15" customHeight="1" x14ac:dyDescent="0.3">
      <c r="L277" s="171">
        <f t="shared" si="39"/>
        <v>46387</v>
      </c>
      <c r="M277" s="172">
        <f t="shared" si="38"/>
        <v>0</v>
      </c>
      <c r="N277" s="172">
        <f t="shared" si="40"/>
        <v>60000</v>
      </c>
      <c r="O277" s="172">
        <f t="shared" si="41"/>
        <v>4.9315068493150687</v>
      </c>
      <c r="P277" s="172">
        <f t="shared" si="42"/>
        <v>4.9315068493150687</v>
      </c>
    </row>
    <row r="278" spans="12:16" ht="15" customHeight="1" x14ac:dyDescent="0.3">
      <c r="L278" s="171">
        <f t="shared" si="39"/>
        <v>46388</v>
      </c>
      <c r="M278" s="172">
        <f t="shared" si="38"/>
        <v>0</v>
      </c>
      <c r="N278" s="172">
        <f t="shared" si="40"/>
        <v>60000</v>
      </c>
      <c r="O278" s="172">
        <f t="shared" si="41"/>
        <v>4.9315068493150687</v>
      </c>
      <c r="P278" s="172">
        <f t="shared" si="42"/>
        <v>4.9315068493150687</v>
      </c>
    </row>
    <row r="279" spans="12:16" ht="15" customHeight="1" x14ac:dyDescent="0.3">
      <c r="L279" s="171">
        <f t="shared" si="39"/>
        <v>46389</v>
      </c>
      <c r="M279" s="172">
        <f t="shared" si="38"/>
        <v>0</v>
      </c>
      <c r="N279" s="172">
        <f t="shared" si="40"/>
        <v>60000</v>
      </c>
      <c r="O279" s="172">
        <f t="shared" si="41"/>
        <v>4.9315068493150687</v>
      </c>
      <c r="P279" s="172">
        <f t="shared" si="42"/>
        <v>4.9315068493150687</v>
      </c>
    </row>
    <row r="280" spans="12:16" ht="15" customHeight="1" x14ac:dyDescent="0.3">
      <c r="L280" s="171">
        <f t="shared" si="39"/>
        <v>46390</v>
      </c>
      <c r="M280" s="172">
        <f t="shared" si="38"/>
        <v>0</v>
      </c>
      <c r="N280" s="172">
        <f t="shared" si="40"/>
        <v>60000</v>
      </c>
      <c r="O280" s="172">
        <f t="shared" si="41"/>
        <v>4.9315068493150687</v>
      </c>
      <c r="P280" s="172">
        <f t="shared" si="42"/>
        <v>4.9315068493150687</v>
      </c>
    </row>
    <row r="281" spans="12:16" ht="15" customHeight="1" x14ac:dyDescent="0.3">
      <c r="L281" s="171">
        <f t="shared" si="39"/>
        <v>46391</v>
      </c>
      <c r="M281" s="172">
        <f t="shared" si="38"/>
        <v>0</v>
      </c>
      <c r="N281" s="172">
        <f t="shared" si="40"/>
        <v>60000</v>
      </c>
      <c r="O281" s="172">
        <f t="shared" si="41"/>
        <v>4.9315068493150687</v>
      </c>
      <c r="P281" s="172">
        <f t="shared" si="42"/>
        <v>4.9315068493150687</v>
      </c>
    </row>
    <row r="282" spans="12:16" ht="15" customHeight="1" x14ac:dyDescent="0.3">
      <c r="L282" s="171">
        <f t="shared" si="39"/>
        <v>46392</v>
      </c>
      <c r="M282" s="172">
        <f t="shared" si="38"/>
        <v>0</v>
      </c>
      <c r="N282" s="172">
        <f t="shared" si="40"/>
        <v>60000</v>
      </c>
      <c r="O282" s="172">
        <f t="shared" si="41"/>
        <v>4.9315068493150687</v>
      </c>
      <c r="P282" s="172">
        <f t="shared" si="42"/>
        <v>4.9315068493150687</v>
      </c>
    </row>
    <row r="283" spans="12:16" ht="15" customHeight="1" x14ac:dyDescent="0.3">
      <c r="L283" s="171">
        <f t="shared" si="39"/>
        <v>46393</v>
      </c>
      <c r="M283" s="172">
        <f t="shared" si="38"/>
        <v>0</v>
      </c>
      <c r="N283" s="172">
        <f t="shared" si="40"/>
        <v>60000</v>
      </c>
      <c r="O283" s="172">
        <f t="shared" si="41"/>
        <v>4.9315068493150687</v>
      </c>
      <c r="P283" s="172">
        <f t="shared" si="42"/>
        <v>4.9315068493150687</v>
      </c>
    </row>
    <row r="284" spans="12:16" ht="15" customHeight="1" x14ac:dyDescent="0.3">
      <c r="L284" s="171">
        <f t="shared" si="39"/>
        <v>46394</v>
      </c>
      <c r="M284" s="172">
        <f t="shared" si="38"/>
        <v>0</v>
      </c>
      <c r="N284" s="172">
        <f t="shared" si="40"/>
        <v>60000</v>
      </c>
      <c r="O284" s="172">
        <f t="shared" si="41"/>
        <v>4.9315068493150687</v>
      </c>
      <c r="P284" s="172">
        <f t="shared" si="42"/>
        <v>4.9315068493150687</v>
      </c>
    </row>
    <row r="285" spans="12:16" ht="15" customHeight="1" x14ac:dyDescent="0.3">
      <c r="L285" s="171">
        <f t="shared" si="39"/>
        <v>46395</v>
      </c>
      <c r="M285" s="172">
        <f t="shared" si="38"/>
        <v>0</v>
      </c>
      <c r="N285" s="172">
        <f t="shared" si="40"/>
        <v>60000</v>
      </c>
      <c r="O285" s="172">
        <f t="shared" si="41"/>
        <v>4.9315068493150687</v>
      </c>
      <c r="P285" s="172">
        <f t="shared" si="42"/>
        <v>4.9315068493150687</v>
      </c>
    </row>
    <row r="286" spans="12:16" ht="15" customHeight="1" x14ac:dyDescent="0.3">
      <c r="L286" s="171">
        <f t="shared" si="39"/>
        <v>46396</v>
      </c>
      <c r="M286" s="172">
        <f t="shared" si="38"/>
        <v>0</v>
      </c>
      <c r="N286" s="172">
        <f t="shared" si="40"/>
        <v>60000</v>
      </c>
      <c r="O286" s="172">
        <f t="shared" si="41"/>
        <v>4.9315068493150687</v>
      </c>
      <c r="P286" s="172">
        <f t="shared" si="42"/>
        <v>4.9315068493150687</v>
      </c>
    </row>
    <row r="287" spans="12:16" ht="15" customHeight="1" x14ac:dyDescent="0.3">
      <c r="L287" s="171">
        <f t="shared" si="39"/>
        <v>46397</v>
      </c>
      <c r="M287" s="172">
        <f t="shared" si="38"/>
        <v>0</v>
      </c>
      <c r="N287" s="172">
        <f t="shared" si="40"/>
        <v>60000</v>
      </c>
      <c r="O287" s="172">
        <f t="shared" si="41"/>
        <v>4.9315068493150687</v>
      </c>
      <c r="P287" s="172">
        <f t="shared" si="42"/>
        <v>4.9315068493150687</v>
      </c>
    </row>
    <row r="288" spans="12:16" ht="15" customHeight="1" x14ac:dyDescent="0.3">
      <c r="L288" s="171">
        <f t="shared" si="39"/>
        <v>46398</v>
      </c>
      <c r="M288" s="172">
        <f t="shared" si="38"/>
        <v>0</v>
      </c>
      <c r="N288" s="172">
        <f t="shared" si="40"/>
        <v>60000</v>
      </c>
      <c r="O288" s="172">
        <f t="shared" si="41"/>
        <v>4.9315068493150687</v>
      </c>
      <c r="P288" s="172">
        <f t="shared" si="42"/>
        <v>4.9315068493150687</v>
      </c>
    </row>
    <row r="289" spans="12:16" ht="15" customHeight="1" x14ac:dyDescent="0.3">
      <c r="L289" s="171">
        <f t="shared" si="39"/>
        <v>46399</v>
      </c>
      <c r="M289" s="172">
        <f t="shared" si="38"/>
        <v>0</v>
      </c>
      <c r="N289" s="172">
        <f t="shared" si="40"/>
        <v>60000</v>
      </c>
      <c r="O289" s="172">
        <f t="shared" si="41"/>
        <v>4.9315068493150687</v>
      </c>
      <c r="P289" s="172">
        <f t="shared" si="42"/>
        <v>4.9315068493150687</v>
      </c>
    </row>
    <row r="290" spans="12:16" ht="15" customHeight="1" x14ac:dyDescent="0.3">
      <c r="L290" s="171">
        <f t="shared" si="39"/>
        <v>46400</v>
      </c>
      <c r="M290" s="172">
        <f t="shared" si="38"/>
        <v>0</v>
      </c>
      <c r="N290" s="172">
        <f t="shared" si="40"/>
        <v>60000</v>
      </c>
      <c r="O290" s="172">
        <f t="shared" si="41"/>
        <v>4.9315068493150687</v>
      </c>
      <c r="P290" s="172">
        <f t="shared" si="42"/>
        <v>4.9315068493150687</v>
      </c>
    </row>
    <row r="291" spans="12:16" ht="15" customHeight="1" x14ac:dyDescent="0.3">
      <c r="L291" s="171">
        <f t="shared" si="39"/>
        <v>46401</v>
      </c>
      <c r="M291" s="172">
        <f t="shared" si="38"/>
        <v>0</v>
      </c>
      <c r="N291" s="172">
        <f t="shared" si="40"/>
        <v>60000</v>
      </c>
      <c r="O291" s="172">
        <f t="shared" si="41"/>
        <v>4.9315068493150687</v>
      </c>
      <c r="P291" s="172">
        <f t="shared" si="42"/>
        <v>4.9315068493150687</v>
      </c>
    </row>
    <row r="292" spans="12:16" ht="15" customHeight="1" x14ac:dyDescent="0.3">
      <c r="L292" s="171">
        <f t="shared" si="39"/>
        <v>46402</v>
      </c>
      <c r="M292" s="172">
        <f t="shared" si="38"/>
        <v>0</v>
      </c>
      <c r="N292" s="172">
        <f t="shared" si="40"/>
        <v>60000</v>
      </c>
      <c r="O292" s="172">
        <f t="shared" si="41"/>
        <v>4.9315068493150687</v>
      </c>
      <c r="P292" s="172">
        <f t="shared" si="42"/>
        <v>4.9315068493150687</v>
      </c>
    </row>
    <row r="293" spans="12:16" ht="15" customHeight="1" x14ac:dyDescent="0.3">
      <c r="L293" s="171">
        <f t="shared" si="39"/>
        <v>46403</v>
      </c>
      <c r="M293" s="172">
        <f t="shared" si="38"/>
        <v>0</v>
      </c>
      <c r="N293" s="172">
        <f t="shared" si="40"/>
        <v>60000</v>
      </c>
      <c r="O293" s="172">
        <f t="shared" si="41"/>
        <v>4.9315068493150687</v>
      </c>
      <c r="P293" s="172">
        <f t="shared" si="42"/>
        <v>4.9315068493150687</v>
      </c>
    </row>
    <row r="294" spans="12:16" ht="15" customHeight="1" x14ac:dyDescent="0.3">
      <c r="L294" s="171">
        <f t="shared" si="39"/>
        <v>46404</v>
      </c>
      <c r="M294" s="172">
        <f t="shared" si="38"/>
        <v>0</v>
      </c>
      <c r="N294" s="172">
        <f t="shared" si="40"/>
        <v>60000</v>
      </c>
      <c r="O294" s="172">
        <f t="shared" si="41"/>
        <v>4.9315068493150687</v>
      </c>
      <c r="P294" s="172">
        <f t="shared" si="42"/>
        <v>4.9315068493150687</v>
      </c>
    </row>
    <row r="295" spans="12:16" ht="15" customHeight="1" x14ac:dyDescent="0.3">
      <c r="L295" s="171">
        <f t="shared" si="39"/>
        <v>46405</v>
      </c>
      <c r="M295" s="172">
        <f t="shared" si="38"/>
        <v>0</v>
      </c>
      <c r="N295" s="172">
        <f t="shared" si="40"/>
        <v>60000</v>
      </c>
      <c r="O295" s="172">
        <f t="shared" si="41"/>
        <v>4.9315068493150687</v>
      </c>
      <c r="P295" s="172">
        <f t="shared" si="42"/>
        <v>4.9315068493150687</v>
      </c>
    </row>
    <row r="296" spans="12:16" ht="15" customHeight="1" x14ac:dyDescent="0.3">
      <c r="L296" s="171">
        <f t="shared" si="39"/>
        <v>46406</v>
      </c>
      <c r="M296" s="172">
        <f t="shared" si="38"/>
        <v>0</v>
      </c>
      <c r="N296" s="172">
        <f t="shared" si="40"/>
        <v>60000</v>
      </c>
      <c r="O296" s="172">
        <f t="shared" si="41"/>
        <v>4.9315068493150687</v>
      </c>
      <c r="P296" s="172">
        <f t="shared" si="42"/>
        <v>4.9315068493150687</v>
      </c>
    </row>
    <row r="297" spans="12:16" ht="15" customHeight="1" x14ac:dyDescent="0.3">
      <c r="L297" s="171">
        <f t="shared" si="39"/>
        <v>46407</v>
      </c>
      <c r="M297" s="172">
        <f t="shared" si="38"/>
        <v>0</v>
      </c>
      <c r="N297" s="172">
        <f t="shared" si="40"/>
        <v>60000</v>
      </c>
      <c r="O297" s="172">
        <f t="shared" si="41"/>
        <v>4.9315068493150687</v>
      </c>
      <c r="P297" s="172">
        <f t="shared" si="42"/>
        <v>4.9315068493150687</v>
      </c>
    </row>
    <row r="298" spans="12:16" ht="15" customHeight="1" x14ac:dyDescent="0.3">
      <c r="L298" s="171">
        <f t="shared" si="39"/>
        <v>46408</v>
      </c>
      <c r="M298" s="172">
        <f t="shared" si="38"/>
        <v>0</v>
      </c>
      <c r="N298" s="172">
        <f t="shared" si="40"/>
        <v>60000</v>
      </c>
      <c r="O298" s="172">
        <f t="shared" si="41"/>
        <v>4.9315068493150687</v>
      </c>
      <c r="P298" s="172">
        <f t="shared" si="42"/>
        <v>4.9315068493150687</v>
      </c>
    </row>
    <row r="299" spans="12:16" ht="15" customHeight="1" x14ac:dyDescent="0.3">
      <c r="L299" s="171">
        <f t="shared" si="39"/>
        <v>46409</v>
      </c>
      <c r="M299" s="172">
        <f t="shared" si="38"/>
        <v>0</v>
      </c>
      <c r="N299" s="172">
        <f t="shared" si="40"/>
        <v>60000</v>
      </c>
      <c r="O299" s="172">
        <f t="shared" si="41"/>
        <v>4.9315068493150687</v>
      </c>
      <c r="P299" s="172">
        <f t="shared" si="42"/>
        <v>4.9315068493150687</v>
      </c>
    </row>
    <row r="300" spans="12:16" ht="15" customHeight="1" x14ac:dyDescent="0.3">
      <c r="L300" s="171">
        <f t="shared" si="39"/>
        <v>46410</v>
      </c>
      <c r="M300" s="172">
        <f t="shared" si="38"/>
        <v>0</v>
      </c>
      <c r="N300" s="172">
        <f t="shared" si="40"/>
        <v>60000</v>
      </c>
      <c r="O300" s="172">
        <f t="shared" si="41"/>
        <v>4.9315068493150687</v>
      </c>
      <c r="P300" s="172">
        <f t="shared" si="42"/>
        <v>4.9315068493150687</v>
      </c>
    </row>
    <row r="301" spans="12:16" ht="15" customHeight="1" x14ac:dyDescent="0.3">
      <c r="L301" s="171">
        <f t="shared" si="39"/>
        <v>46411</v>
      </c>
      <c r="M301" s="172">
        <f t="shared" si="38"/>
        <v>0</v>
      </c>
      <c r="N301" s="172">
        <f t="shared" si="40"/>
        <v>60000</v>
      </c>
      <c r="O301" s="172">
        <f t="shared" si="41"/>
        <v>4.9315068493150687</v>
      </c>
      <c r="P301" s="172">
        <f t="shared" si="42"/>
        <v>4.9315068493150687</v>
      </c>
    </row>
    <row r="302" spans="12:16" ht="15" customHeight="1" x14ac:dyDescent="0.3">
      <c r="L302" s="171">
        <f t="shared" si="39"/>
        <v>46412</v>
      </c>
      <c r="M302" s="172">
        <f t="shared" si="38"/>
        <v>0</v>
      </c>
      <c r="N302" s="172">
        <f t="shared" si="40"/>
        <v>60000</v>
      </c>
      <c r="O302" s="172">
        <f t="shared" si="41"/>
        <v>4.9315068493150687</v>
      </c>
      <c r="P302" s="172">
        <f t="shared" si="42"/>
        <v>4.9315068493150687</v>
      </c>
    </row>
    <row r="303" spans="12:16" ht="15" customHeight="1" x14ac:dyDescent="0.3">
      <c r="L303" s="171">
        <f t="shared" si="39"/>
        <v>46413</v>
      </c>
      <c r="M303" s="172">
        <f t="shared" si="38"/>
        <v>0</v>
      </c>
      <c r="N303" s="172">
        <f t="shared" si="40"/>
        <v>60000</v>
      </c>
      <c r="O303" s="172">
        <f t="shared" si="41"/>
        <v>4.9315068493150687</v>
      </c>
      <c r="P303" s="172">
        <f t="shared" si="42"/>
        <v>4.9315068493150687</v>
      </c>
    </row>
    <row r="304" spans="12:16" ht="15" customHeight="1" x14ac:dyDescent="0.3">
      <c r="L304" s="171">
        <f t="shared" si="39"/>
        <v>46414</v>
      </c>
      <c r="M304" s="172">
        <f t="shared" si="38"/>
        <v>0</v>
      </c>
      <c r="N304" s="172">
        <f t="shared" si="40"/>
        <v>60000</v>
      </c>
      <c r="O304" s="172">
        <f t="shared" si="41"/>
        <v>4.9315068493150687</v>
      </c>
      <c r="P304" s="172">
        <f t="shared" si="42"/>
        <v>4.9315068493150687</v>
      </c>
    </row>
    <row r="305" spans="12:16" ht="15" customHeight="1" x14ac:dyDescent="0.3">
      <c r="L305" s="171">
        <f t="shared" si="39"/>
        <v>46415</v>
      </c>
      <c r="M305" s="172">
        <f t="shared" si="38"/>
        <v>0</v>
      </c>
      <c r="N305" s="172">
        <f t="shared" si="40"/>
        <v>60000</v>
      </c>
      <c r="O305" s="172">
        <f t="shared" si="41"/>
        <v>4.9315068493150687</v>
      </c>
      <c r="P305" s="172">
        <f t="shared" si="42"/>
        <v>4.9315068493150687</v>
      </c>
    </row>
    <row r="306" spans="12:16" ht="15" customHeight="1" x14ac:dyDescent="0.3">
      <c r="L306" s="171">
        <f t="shared" si="39"/>
        <v>46416</v>
      </c>
      <c r="M306" s="172">
        <f t="shared" si="38"/>
        <v>0</v>
      </c>
      <c r="N306" s="172">
        <f t="shared" si="40"/>
        <v>60000</v>
      </c>
      <c r="O306" s="172">
        <f t="shared" si="41"/>
        <v>4.9315068493150687</v>
      </c>
      <c r="P306" s="172">
        <f t="shared" si="42"/>
        <v>4.9315068493150687</v>
      </c>
    </row>
    <row r="307" spans="12:16" ht="15" customHeight="1" x14ac:dyDescent="0.3">
      <c r="L307" s="171">
        <f t="shared" si="39"/>
        <v>46417</v>
      </c>
      <c r="M307" s="172">
        <f t="shared" si="38"/>
        <v>0</v>
      </c>
      <c r="N307" s="172">
        <f t="shared" si="40"/>
        <v>60000</v>
      </c>
      <c r="O307" s="172">
        <f t="shared" si="41"/>
        <v>4.9315068493150687</v>
      </c>
      <c r="P307" s="172">
        <f t="shared" si="42"/>
        <v>4.9315068493150687</v>
      </c>
    </row>
    <row r="308" spans="12:16" ht="15" customHeight="1" x14ac:dyDescent="0.3">
      <c r="L308" s="171">
        <f t="shared" si="39"/>
        <v>46418</v>
      </c>
      <c r="M308" s="172">
        <f t="shared" si="38"/>
        <v>0</v>
      </c>
      <c r="N308" s="172">
        <f t="shared" si="40"/>
        <v>60000</v>
      </c>
      <c r="O308" s="172">
        <f t="shared" si="41"/>
        <v>4.9315068493150687</v>
      </c>
      <c r="P308" s="172">
        <f t="shared" si="42"/>
        <v>4.9315068493150687</v>
      </c>
    </row>
    <row r="309" spans="12:16" ht="15" customHeight="1" x14ac:dyDescent="0.3">
      <c r="L309" s="171">
        <f t="shared" si="39"/>
        <v>46419</v>
      </c>
      <c r="M309" s="172">
        <f t="shared" si="38"/>
        <v>0</v>
      </c>
      <c r="N309" s="172">
        <f t="shared" si="40"/>
        <v>60000</v>
      </c>
      <c r="O309" s="172">
        <f t="shared" si="41"/>
        <v>4.9315068493150687</v>
      </c>
      <c r="P309" s="172">
        <f t="shared" si="42"/>
        <v>4.9315068493150687</v>
      </c>
    </row>
    <row r="310" spans="12:16" ht="15" customHeight="1" x14ac:dyDescent="0.3">
      <c r="L310" s="171">
        <f t="shared" si="39"/>
        <v>46420</v>
      </c>
      <c r="M310" s="172">
        <f t="shared" si="38"/>
        <v>0</v>
      </c>
      <c r="N310" s="172">
        <f t="shared" si="40"/>
        <v>60000</v>
      </c>
      <c r="O310" s="172">
        <f t="shared" si="41"/>
        <v>4.9315068493150687</v>
      </c>
      <c r="P310" s="172">
        <f t="shared" si="42"/>
        <v>4.9315068493150687</v>
      </c>
    </row>
    <row r="311" spans="12:16" ht="15" customHeight="1" x14ac:dyDescent="0.3">
      <c r="L311" s="171">
        <f t="shared" si="39"/>
        <v>46421</v>
      </c>
      <c r="M311" s="172">
        <f t="shared" si="38"/>
        <v>0</v>
      </c>
      <c r="N311" s="172">
        <f t="shared" si="40"/>
        <v>60000</v>
      </c>
      <c r="O311" s="172">
        <f t="shared" si="41"/>
        <v>4.9315068493150687</v>
      </c>
      <c r="P311" s="172">
        <f t="shared" si="42"/>
        <v>4.9315068493150687</v>
      </c>
    </row>
    <row r="312" spans="12:16" ht="15" customHeight="1" x14ac:dyDescent="0.3">
      <c r="L312" s="171">
        <f t="shared" si="39"/>
        <v>46422</v>
      </c>
      <c r="M312" s="172">
        <f t="shared" si="38"/>
        <v>0</v>
      </c>
      <c r="N312" s="172">
        <f t="shared" si="40"/>
        <v>60000</v>
      </c>
      <c r="O312" s="172">
        <f t="shared" si="41"/>
        <v>4.9315068493150687</v>
      </c>
      <c r="P312" s="172">
        <f t="shared" si="42"/>
        <v>4.9315068493150687</v>
      </c>
    </row>
    <row r="313" spans="12:16" ht="15" customHeight="1" x14ac:dyDescent="0.3">
      <c r="L313" s="171">
        <f t="shared" si="39"/>
        <v>46423</v>
      </c>
      <c r="M313" s="172">
        <f t="shared" si="38"/>
        <v>0</v>
      </c>
      <c r="N313" s="172">
        <f t="shared" si="40"/>
        <v>60000</v>
      </c>
      <c r="O313" s="172">
        <f t="shared" si="41"/>
        <v>4.9315068493150687</v>
      </c>
      <c r="P313" s="172">
        <f t="shared" si="42"/>
        <v>4.9315068493150687</v>
      </c>
    </row>
    <row r="314" spans="12:16" ht="15" customHeight="1" x14ac:dyDescent="0.3">
      <c r="L314" s="171">
        <f t="shared" si="39"/>
        <v>46424</v>
      </c>
      <c r="M314" s="172">
        <f t="shared" si="38"/>
        <v>0</v>
      </c>
      <c r="N314" s="172">
        <f t="shared" si="40"/>
        <v>60000</v>
      </c>
      <c r="O314" s="172">
        <f t="shared" si="41"/>
        <v>4.9315068493150687</v>
      </c>
      <c r="P314" s="172">
        <f t="shared" si="42"/>
        <v>4.9315068493150687</v>
      </c>
    </row>
    <row r="315" spans="12:16" ht="15" customHeight="1" x14ac:dyDescent="0.3">
      <c r="L315" s="171">
        <f t="shared" si="39"/>
        <v>46425</v>
      </c>
      <c r="M315" s="172">
        <f t="shared" si="38"/>
        <v>0</v>
      </c>
      <c r="N315" s="172">
        <f t="shared" si="40"/>
        <v>60000</v>
      </c>
      <c r="O315" s="172">
        <f t="shared" si="41"/>
        <v>4.9315068493150687</v>
      </c>
      <c r="P315" s="172">
        <f t="shared" si="42"/>
        <v>4.9315068493150687</v>
      </c>
    </row>
    <row r="316" spans="12:16" ht="15" customHeight="1" x14ac:dyDescent="0.3">
      <c r="L316" s="171">
        <f t="shared" si="39"/>
        <v>46426</v>
      </c>
      <c r="M316" s="172">
        <f t="shared" si="38"/>
        <v>0</v>
      </c>
      <c r="N316" s="172">
        <f t="shared" si="40"/>
        <v>60000</v>
      </c>
      <c r="O316" s="172">
        <f t="shared" si="41"/>
        <v>4.9315068493150687</v>
      </c>
      <c r="P316" s="172">
        <f t="shared" si="42"/>
        <v>4.9315068493150687</v>
      </c>
    </row>
    <row r="317" spans="12:16" ht="15" customHeight="1" x14ac:dyDescent="0.3">
      <c r="L317" s="171">
        <f t="shared" si="39"/>
        <v>46427</v>
      </c>
      <c r="M317" s="172">
        <f t="shared" si="38"/>
        <v>0</v>
      </c>
      <c r="N317" s="172">
        <f t="shared" si="40"/>
        <v>60000</v>
      </c>
      <c r="O317" s="172">
        <f t="shared" si="41"/>
        <v>4.9315068493150687</v>
      </c>
      <c r="P317" s="172">
        <f t="shared" si="42"/>
        <v>4.9315068493150687</v>
      </c>
    </row>
    <row r="318" spans="12:16" ht="15" customHeight="1" x14ac:dyDescent="0.3">
      <c r="L318" s="171">
        <f t="shared" si="39"/>
        <v>46428</v>
      </c>
      <c r="M318" s="172">
        <f t="shared" si="38"/>
        <v>0</v>
      </c>
      <c r="N318" s="172">
        <f t="shared" si="40"/>
        <v>60000</v>
      </c>
      <c r="O318" s="172">
        <f t="shared" si="41"/>
        <v>4.9315068493150687</v>
      </c>
      <c r="P318" s="172">
        <f t="shared" si="42"/>
        <v>4.9315068493150687</v>
      </c>
    </row>
    <row r="319" spans="12:16" ht="15" customHeight="1" x14ac:dyDescent="0.3">
      <c r="L319" s="171">
        <f t="shared" si="39"/>
        <v>46429</v>
      </c>
      <c r="M319" s="172">
        <f t="shared" si="38"/>
        <v>0</v>
      </c>
      <c r="N319" s="172">
        <f t="shared" si="40"/>
        <v>60000</v>
      </c>
      <c r="O319" s="172">
        <f t="shared" si="41"/>
        <v>4.9315068493150687</v>
      </c>
      <c r="P319" s="172">
        <f t="shared" si="42"/>
        <v>4.9315068493150687</v>
      </c>
    </row>
    <row r="320" spans="12:16" ht="15" customHeight="1" x14ac:dyDescent="0.3">
      <c r="L320" s="171">
        <f t="shared" si="39"/>
        <v>46430</v>
      </c>
      <c r="M320" s="172">
        <f t="shared" si="38"/>
        <v>0</v>
      </c>
      <c r="N320" s="172">
        <f t="shared" si="40"/>
        <v>60000</v>
      </c>
      <c r="O320" s="172">
        <f t="shared" si="41"/>
        <v>4.9315068493150687</v>
      </c>
      <c r="P320" s="172">
        <f t="shared" si="42"/>
        <v>4.9315068493150687</v>
      </c>
    </row>
    <row r="321" spans="12:16" ht="15" customHeight="1" x14ac:dyDescent="0.3">
      <c r="L321" s="171">
        <f t="shared" si="39"/>
        <v>46431</v>
      </c>
      <c r="M321" s="172">
        <f t="shared" si="38"/>
        <v>0</v>
      </c>
      <c r="N321" s="172">
        <f t="shared" si="40"/>
        <v>60000</v>
      </c>
      <c r="O321" s="172">
        <f t="shared" si="41"/>
        <v>4.9315068493150687</v>
      </c>
      <c r="P321" s="172">
        <f t="shared" si="42"/>
        <v>4.9315068493150687</v>
      </c>
    </row>
    <row r="322" spans="12:16" ht="15" customHeight="1" x14ac:dyDescent="0.3">
      <c r="L322" s="171">
        <f t="shared" si="39"/>
        <v>46432</v>
      </c>
      <c r="M322" s="172">
        <f t="shared" si="38"/>
        <v>0</v>
      </c>
      <c r="N322" s="172">
        <f t="shared" si="40"/>
        <v>60000</v>
      </c>
      <c r="O322" s="172">
        <f t="shared" si="41"/>
        <v>4.9315068493150687</v>
      </c>
      <c r="P322" s="172">
        <f t="shared" si="42"/>
        <v>4.9315068493150687</v>
      </c>
    </row>
    <row r="323" spans="12:16" ht="15" customHeight="1" x14ac:dyDescent="0.3">
      <c r="L323" s="171">
        <f t="shared" si="39"/>
        <v>46433</v>
      </c>
      <c r="M323" s="172">
        <f t="shared" si="38"/>
        <v>0</v>
      </c>
      <c r="N323" s="172">
        <f t="shared" si="40"/>
        <v>60000</v>
      </c>
      <c r="O323" s="172">
        <f t="shared" si="41"/>
        <v>4.9315068493150687</v>
      </c>
      <c r="P323" s="172">
        <f t="shared" si="42"/>
        <v>4.9315068493150687</v>
      </c>
    </row>
    <row r="324" spans="12:16" ht="15" customHeight="1" x14ac:dyDescent="0.3">
      <c r="L324" s="171">
        <f t="shared" si="39"/>
        <v>46434</v>
      </c>
      <c r="M324" s="172">
        <f t="shared" si="38"/>
        <v>0</v>
      </c>
      <c r="N324" s="172">
        <f t="shared" si="40"/>
        <v>60000</v>
      </c>
      <c r="O324" s="172">
        <f t="shared" si="41"/>
        <v>4.9315068493150687</v>
      </c>
      <c r="P324" s="172">
        <f t="shared" si="42"/>
        <v>4.9315068493150687</v>
      </c>
    </row>
    <row r="325" spans="12:16" ht="15" customHeight="1" x14ac:dyDescent="0.3">
      <c r="L325" s="171">
        <f t="shared" si="39"/>
        <v>46435</v>
      </c>
      <c r="M325" s="172">
        <f t="shared" si="38"/>
        <v>0</v>
      </c>
      <c r="N325" s="172">
        <f t="shared" si="40"/>
        <v>60000</v>
      </c>
      <c r="O325" s="172">
        <f t="shared" si="41"/>
        <v>4.9315068493150687</v>
      </c>
      <c r="P325" s="172">
        <f t="shared" si="42"/>
        <v>4.9315068493150687</v>
      </c>
    </row>
    <row r="326" spans="12:16" ht="15" customHeight="1" x14ac:dyDescent="0.3">
      <c r="L326" s="171">
        <f t="shared" si="39"/>
        <v>46436</v>
      </c>
      <c r="M326" s="172">
        <f t="shared" si="38"/>
        <v>0</v>
      </c>
      <c r="N326" s="172">
        <f t="shared" si="40"/>
        <v>60000</v>
      </c>
      <c r="O326" s="172">
        <f t="shared" si="41"/>
        <v>4.9315068493150687</v>
      </c>
      <c r="P326" s="172">
        <f t="shared" si="42"/>
        <v>4.9315068493150687</v>
      </c>
    </row>
    <row r="327" spans="12:16" ht="15" customHeight="1" x14ac:dyDescent="0.3">
      <c r="L327" s="171">
        <f t="shared" si="39"/>
        <v>46437</v>
      </c>
      <c r="M327" s="172">
        <f t="shared" si="38"/>
        <v>0</v>
      </c>
      <c r="N327" s="172">
        <f t="shared" si="40"/>
        <v>60000</v>
      </c>
      <c r="O327" s="172">
        <f t="shared" si="41"/>
        <v>4.9315068493150687</v>
      </c>
      <c r="P327" s="172">
        <f t="shared" si="42"/>
        <v>4.9315068493150687</v>
      </c>
    </row>
    <row r="328" spans="12:16" ht="15" customHeight="1" x14ac:dyDescent="0.3">
      <c r="L328" s="171">
        <f t="shared" si="39"/>
        <v>46438</v>
      </c>
      <c r="M328" s="172">
        <f t="shared" si="38"/>
        <v>0</v>
      </c>
      <c r="N328" s="172">
        <f t="shared" si="40"/>
        <v>60000</v>
      </c>
      <c r="O328" s="172">
        <f t="shared" si="41"/>
        <v>4.9315068493150687</v>
      </c>
      <c r="P328" s="172">
        <f t="shared" si="42"/>
        <v>4.9315068493150687</v>
      </c>
    </row>
    <row r="329" spans="12:16" ht="15" customHeight="1" x14ac:dyDescent="0.3">
      <c r="L329" s="171">
        <f t="shared" si="39"/>
        <v>46439</v>
      </c>
      <c r="M329" s="172">
        <f t="shared" si="38"/>
        <v>0</v>
      </c>
      <c r="N329" s="172">
        <f t="shared" si="40"/>
        <v>60000</v>
      </c>
      <c r="O329" s="172">
        <f t="shared" si="41"/>
        <v>4.9315068493150687</v>
      </c>
      <c r="P329" s="172">
        <f t="shared" si="42"/>
        <v>4.9315068493150687</v>
      </c>
    </row>
    <row r="330" spans="12:16" ht="15" customHeight="1" x14ac:dyDescent="0.3">
      <c r="L330" s="171">
        <f t="shared" si="39"/>
        <v>46440</v>
      </c>
      <c r="M330" s="172">
        <f t="shared" si="38"/>
        <v>0</v>
      </c>
      <c r="N330" s="172">
        <f t="shared" si="40"/>
        <v>60000</v>
      </c>
      <c r="O330" s="172">
        <f t="shared" si="41"/>
        <v>4.9315068493150687</v>
      </c>
      <c r="P330" s="172">
        <f t="shared" si="42"/>
        <v>4.9315068493150687</v>
      </c>
    </row>
    <row r="331" spans="12:16" ht="15" customHeight="1" x14ac:dyDescent="0.3">
      <c r="L331" s="171">
        <f t="shared" si="39"/>
        <v>46441</v>
      </c>
      <c r="M331" s="172">
        <f t="shared" si="38"/>
        <v>0</v>
      </c>
      <c r="N331" s="172">
        <f t="shared" si="40"/>
        <v>60000</v>
      </c>
      <c r="O331" s="172">
        <f t="shared" si="41"/>
        <v>4.9315068493150687</v>
      </c>
      <c r="P331" s="172">
        <f t="shared" si="42"/>
        <v>4.9315068493150687</v>
      </c>
    </row>
    <row r="332" spans="12:16" ht="15" customHeight="1" x14ac:dyDescent="0.3">
      <c r="L332" s="171">
        <f t="shared" si="39"/>
        <v>46442</v>
      </c>
      <c r="M332" s="172">
        <f t="shared" si="38"/>
        <v>0</v>
      </c>
      <c r="N332" s="172">
        <f t="shared" si="40"/>
        <v>60000</v>
      </c>
      <c r="O332" s="172">
        <f t="shared" si="41"/>
        <v>4.9315068493150687</v>
      </c>
      <c r="P332" s="172">
        <f t="shared" si="42"/>
        <v>4.9315068493150687</v>
      </c>
    </row>
    <row r="333" spans="12:16" ht="15" customHeight="1" x14ac:dyDescent="0.3">
      <c r="L333" s="171">
        <f t="shared" si="39"/>
        <v>46443</v>
      </c>
      <c r="M333" s="172">
        <f t="shared" si="38"/>
        <v>0</v>
      </c>
      <c r="N333" s="172">
        <f t="shared" si="40"/>
        <v>60000</v>
      </c>
      <c r="O333" s="172">
        <f t="shared" si="41"/>
        <v>4.9315068493150687</v>
      </c>
      <c r="P333" s="172">
        <f t="shared" si="42"/>
        <v>4.9315068493150687</v>
      </c>
    </row>
    <row r="334" spans="12:16" ht="15" customHeight="1" x14ac:dyDescent="0.3">
      <c r="L334" s="171">
        <f t="shared" si="39"/>
        <v>46444</v>
      </c>
      <c r="M334" s="172">
        <f t="shared" si="38"/>
        <v>0</v>
      </c>
      <c r="N334" s="172">
        <f t="shared" si="40"/>
        <v>60000</v>
      </c>
      <c r="O334" s="172">
        <f t="shared" si="41"/>
        <v>4.9315068493150687</v>
      </c>
      <c r="P334" s="172">
        <f t="shared" si="42"/>
        <v>4.9315068493150687</v>
      </c>
    </row>
    <row r="335" spans="12:16" ht="15" customHeight="1" x14ac:dyDescent="0.3">
      <c r="L335" s="171">
        <f t="shared" si="39"/>
        <v>46445</v>
      </c>
      <c r="M335" s="172">
        <f t="shared" si="38"/>
        <v>0</v>
      </c>
      <c r="N335" s="172">
        <f t="shared" si="40"/>
        <v>60000</v>
      </c>
      <c r="O335" s="172">
        <f t="shared" si="41"/>
        <v>4.9315068493150687</v>
      </c>
      <c r="P335" s="172">
        <f t="shared" si="42"/>
        <v>4.9315068493150687</v>
      </c>
    </row>
    <row r="336" spans="12:16" ht="15" customHeight="1" x14ac:dyDescent="0.3">
      <c r="L336" s="171">
        <f t="shared" si="39"/>
        <v>46446</v>
      </c>
      <c r="M336" s="172">
        <f t="shared" si="38"/>
        <v>0</v>
      </c>
      <c r="N336" s="172">
        <f t="shared" si="40"/>
        <v>60000</v>
      </c>
      <c r="O336" s="172">
        <f t="shared" si="41"/>
        <v>4.9315068493150687</v>
      </c>
      <c r="P336" s="172">
        <f t="shared" si="42"/>
        <v>4.9315068493150687</v>
      </c>
    </row>
    <row r="337" spans="12:16" ht="15" customHeight="1" x14ac:dyDescent="0.3">
      <c r="L337" s="171">
        <f t="shared" si="39"/>
        <v>46447</v>
      </c>
      <c r="M337" s="172">
        <f t="shared" si="38"/>
        <v>0</v>
      </c>
      <c r="N337" s="172">
        <f t="shared" si="40"/>
        <v>60000</v>
      </c>
      <c r="O337" s="172">
        <f t="shared" si="41"/>
        <v>4.9315068493150687</v>
      </c>
      <c r="P337" s="172">
        <f t="shared" si="42"/>
        <v>4.9315068493150687</v>
      </c>
    </row>
    <row r="338" spans="12:16" ht="15" customHeight="1" x14ac:dyDescent="0.3">
      <c r="L338" s="171">
        <f t="shared" si="39"/>
        <v>46448</v>
      </c>
      <c r="M338" s="172">
        <f t="shared" si="38"/>
        <v>0</v>
      </c>
      <c r="N338" s="172">
        <f t="shared" si="40"/>
        <v>60000</v>
      </c>
      <c r="O338" s="172">
        <f t="shared" si="41"/>
        <v>4.9315068493150687</v>
      </c>
      <c r="P338" s="172">
        <f t="shared" si="42"/>
        <v>4.9315068493150687</v>
      </c>
    </row>
    <row r="339" spans="12:16" ht="15" customHeight="1" x14ac:dyDescent="0.3">
      <c r="L339" s="171">
        <f t="shared" si="39"/>
        <v>46449</v>
      </c>
      <c r="M339" s="172">
        <f t="shared" ref="M339:M402" si="43">IFERROR(VLOOKUP(L339,$B$19:$E$80,4,FALSE),0)</f>
        <v>0</v>
      </c>
      <c r="N339" s="172">
        <f t="shared" si="40"/>
        <v>60000</v>
      </c>
      <c r="O339" s="172">
        <f t="shared" si="41"/>
        <v>4.9315068493150687</v>
      </c>
      <c r="P339" s="172">
        <f t="shared" si="42"/>
        <v>4.9315068493150687</v>
      </c>
    </row>
    <row r="340" spans="12:16" ht="15" customHeight="1" x14ac:dyDescent="0.3">
      <c r="L340" s="171">
        <f t="shared" ref="L340:L403" si="44">IFERROR(IF(MAX(L339+1,$F$5+1)&gt;$J$10,"-",MAX(L339+1,$F$5+1)),"-")</f>
        <v>46450</v>
      </c>
      <c r="M340" s="172">
        <f t="shared" si="43"/>
        <v>0</v>
      </c>
      <c r="N340" s="172">
        <f t="shared" ref="N340:N403" si="45">IF(ISNUMBER(N339),N339-M340,$E$8)</f>
        <v>60000</v>
      </c>
      <c r="O340" s="172">
        <f t="shared" ref="O340:O403" si="46">IFERROR(IF(ISNUMBER(N339),N339,$E$8)*IF(L340&gt;=$J$8,$E$13,$E$12)/IF(MOD(YEAR(L340),4),365,366)*IF(ISBLANK(L339),L340-$F$5,L340-L339),0)</f>
        <v>4.9315068493150687</v>
      </c>
      <c r="P340" s="172">
        <f t="shared" ref="P340:P403" si="47">IFERROR(IF(ISNUMBER(N339),N339,$E$8)*3%/IF(MOD(YEAR(L340),4),365,366)*IF(ISBLANK(L339),(L340-$F$5),L340-L339),0)</f>
        <v>4.9315068493150687</v>
      </c>
    </row>
    <row r="341" spans="12:16" ht="15" customHeight="1" x14ac:dyDescent="0.3">
      <c r="L341" s="171">
        <f t="shared" si="44"/>
        <v>46451</v>
      </c>
      <c r="M341" s="172">
        <f t="shared" si="43"/>
        <v>0</v>
      </c>
      <c r="N341" s="172">
        <f t="shared" si="45"/>
        <v>60000</v>
      </c>
      <c r="O341" s="172">
        <f t="shared" si="46"/>
        <v>4.9315068493150687</v>
      </c>
      <c r="P341" s="172">
        <f t="shared" si="47"/>
        <v>4.9315068493150687</v>
      </c>
    </row>
    <row r="342" spans="12:16" ht="15" customHeight="1" x14ac:dyDescent="0.3">
      <c r="L342" s="171">
        <f t="shared" si="44"/>
        <v>46452</v>
      </c>
      <c r="M342" s="172">
        <f t="shared" si="43"/>
        <v>0</v>
      </c>
      <c r="N342" s="172">
        <f t="shared" si="45"/>
        <v>60000</v>
      </c>
      <c r="O342" s="172">
        <f t="shared" si="46"/>
        <v>4.9315068493150687</v>
      </c>
      <c r="P342" s="172">
        <f t="shared" si="47"/>
        <v>4.9315068493150687</v>
      </c>
    </row>
    <row r="343" spans="12:16" ht="15" customHeight="1" x14ac:dyDescent="0.3">
      <c r="L343" s="171">
        <f t="shared" si="44"/>
        <v>46453</v>
      </c>
      <c r="M343" s="172">
        <f t="shared" si="43"/>
        <v>0</v>
      </c>
      <c r="N343" s="172">
        <f t="shared" si="45"/>
        <v>60000</v>
      </c>
      <c r="O343" s="172">
        <f t="shared" si="46"/>
        <v>4.9315068493150687</v>
      </c>
      <c r="P343" s="172">
        <f t="shared" si="47"/>
        <v>4.9315068493150687</v>
      </c>
    </row>
    <row r="344" spans="12:16" ht="15" customHeight="1" x14ac:dyDescent="0.3">
      <c r="L344" s="171">
        <f t="shared" si="44"/>
        <v>46454</v>
      </c>
      <c r="M344" s="172">
        <f t="shared" si="43"/>
        <v>0</v>
      </c>
      <c r="N344" s="172">
        <f t="shared" si="45"/>
        <v>60000</v>
      </c>
      <c r="O344" s="172">
        <f t="shared" si="46"/>
        <v>4.9315068493150687</v>
      </c>
      <c r="P344" s="172">
        <f t="shared" si="47"/>
        <v>4.9315068493150687</v>
      </c>
    </row>
    <row r="345" spans="12:16" ht="15" customHeight="1" x14ac:dyDescent="0.3">
      <c r="L345" s="171">
        <f t="shared" si="44"/>
        <v>46455</v>
      </c>
      <c r="M345" s="172">
        <f t="shared" si="43"/>
        <v>0</v>
      </c>
      <c r="N345" s="172">
        <f t="shared" si="45"/>
        <v>60000</v>
      </c>
      <c r="O345" s="172">
        <f t="shared" si="46"/>
        <v>4.9315068493150687</v>
      </c>
      <c r="P345" s="172">
        <f t="shared" si="47"/>
        <v>4.9315068493150687</v>
      </c>
    </row>
    <row r="346" spans="12:16" ht="15" customHeight="1" x14ac:dyDescent="0.3">
      <c r="L346" s="171">
        <f t="shared" si="44"/>
        <v>46456</v>
      </c>
      <c r="M346" s="172">
        <f t="shared" si="43"/>
        <v>0</v>
      </c>
      <c r="N346" s="172">
        <f t="shared" si="45"/>
        <v>60000</v>
      </c>
      <c r="O346" s="172">
        <f t="shared" si="46"/>
        <v>4.9315068493150687</v>
      </c>
      <c r="P346" s="172">
        <f t="shared" si="47"/>
        <v>4.9315068493150687</v>
      </c>
    </row>
    <row r="347" spans="12:16" ht="15" customHeight="1" x14ac:dyDescent="0.3">
      <c r="L347" s="171">
        <f t="shared" si="44"/>
        <v>46457</v>
      </c>
      <c r="M347" s="172">
        <f t="shared" si="43"/>
        <v>0</v>
      </c>
      <c r="N347" s="172">
        <f t="shared" si="45"/>
        <v>60000</v>
      </c>
      <c r="O347" s="172">
        <f t="shared" si="46"/>
        <v>4.9315068493150687</v>
      </c>
      <c r="P347" s="172">
        <f t="shared" si="47"/>
        <v>4.9315068493150687</v>
      </c>
    </row>
    <row r="348" spans="12:16" ht="15" customHeight="1" x14ac:dyDescent="0.3">
      <c r="L348" s="171">
        <f t="shared" si="44"/>
        <v>46458</v>
      </c>
      <c r="M348" s="172">
        <f t="shared" si="43"/>
        <v>0</v>
      </c>
      <c r="N348" s="172">
        <f t="shared" si="45"/>
        <v>60000</v>
      </c>
      <c r="O348" s="172">
        <f t="shared" si="46"/>
        <v>4.9315068493150687</v>
      </c>
      <c r="P348" s="172">
        <f t="shared" si="47"/>
        <v>4.9315068493150687</v>
      </c>
    </row>
    <row r="349" spans="12:16" ht="15" customHeight="1" x14ac:dyDescent="0.3">
      <c r="L349" s="171">
        <f t="shared" si="44"/>
        <v>46459</v>
      </c>
      <c r="M349" s="172">
        <f t="shared" si="43"/>
        <v>0</v>
      </c>
      <c r="N349" s="172">
        <f t="shared" si="45"/>
        <v>60000</v>
      </c>
      <c r="O349" s="172">
        <f t="shared" si="46"/>
        <v>4.9315068493150687</v>
      </c>
      <c r="P349" s="172">
        <f t="shared" si="47"/>
        <v>4.9315068493150687</v>
      </c>
    </row>
    <row r="350" spans="12:16" ht="15" customHeight="1" x14ac:dyDescent="0.3">
      <c r="L350" s="171">
        <f t="shared" si="44"/>
        <v>46460</v>
      </c>
      <c r="M350" s="172">
        <f t="shared" si="43"/>
        <v>0</v>
      </c>
      <c r="N350" s="172">
        <f t="shared" si="45"/>
        <v>60000</v>
      </c>
      <c r="O350" s="172">
        <f t="shared" si="46"/>
        <v>4.9315068493150687</v>
      </c>
      <c r="P350" s="172">
        <f t="shared" si="47"/>
        <v>4.9315068493150687</v>
      </c>
    </row>
    <row r="351" spans="12:16" ht="15" customHeight="1" x14ac:dyDescent="0.3">
      <c r="L351" s="171">
        <f t="shared" si="44"/>
        <v>46461</v>
      </c>
      <c r="M351" s="172">
        <f t="shared" si="43"/>
        <v>0</v>
      </c>
      <c r="N351" s="172">
        <f t="shared" si="45"/>
        <v>60000</v>
      </c>
      <c r="O351" s="172">
        <f t="shared" si="46"/>
        <v>4.9315068493150687</v>
      </c>
      <c r="P351" s="172">
        <f t="shared" si="47"/>
        <v>4.9315068493150687</v>
      </c>
    </row>
    <row r="352" spans="12:16" ht="15" customHeight="1" x14ac:dyDescent="0.3">
      <c r="L352" s="171">
        <f t="shared" si="44"/>
        <v>46462</v>
      </c>
      <c r="M352" s="172">
        <f t="shared" si="43"/>
        <v>0</v>
      </c>
      <c r="N352" s="172">
        <f t="shared" si="45"/>
        <v>60000</v>
      </c>
      <c r="O352" s="172">
        <f t="shared" si="46"/>
        <v>4.9315068493150687</v>
      </c>
      <c r="P352" s="172">
        <f t="shared" si="47"/>
        <v>4.9315068493150687</v>
      </c>
    </row>
    <row r="353" spans="12:16" ht="15" customHeight="1" x14ac:dyDescent="0.3">
      <c r="L353" s="171">
        <f t="shared" si="44"/>
        <v>46463</v>
      </c>
      <c r="M353" s="172">
        <f t="shared" si="43"/>
        <v>0</v>
      </c>
      <c r="N353" s="172">
        <f t="shared" si="45"/>
        <v>60000</v>
      </c>
      <c r="O353" s="172">
        <f t="shared" si="46"/>
        <v>4.9315068493150687</v>
      </c>
      <c r="P353" s="172">
        <f t="shared" si="47"/>
        <v>4.9315068493150687</v>
      </c>
    </row>
    <row r="354" spans="12:16" ht="15" customHeight="1" x14ac:dyDescent="0.3">
      <c r="L354" s="171">
        <f t="shared" si="44"/>
        <v>46464</v>
      </c>
      <c r="M354" s="172">
        <f t="shared" si="43"/>
        <v>0</v>
      </c>
      <c r="N354" s="172">
        <f t="shared" si="45"/>
        <v>60000</v>
      </c>
      <c r="O354" s="172">
        <f t="shared" si="46"/>
        <v>4.9315068493150687</v>
      </c>
      <c r="P354" s="172">
        <f t="shared" si="47"/>
        <v>4.9315068493150687</v>
      </c>
    </row>
    <row r="355" spans="12:16" ht="15" customHeight="1" x14ac:dyDescent="0.3">
      <c r="L355" s="171">
        <f t="shared" si="44"/>
        <v>46465</v>
      </c>
      <c r="M355" s="172">
        <f t="shared" si="43"/>
        <v>0</v>
      </c>
      <c r="N355" s="172">
        <f t="shared" si="45"/>
        <v>60000</v>
      </c>
      <c r="O355" s="172">
        <f t="shared" si="46"/>
        <v>4.9315068493150687</v>
      </c>
      <c r="P355" s="172">
        <f t="shared" si="47"/>
        <v>4.9315068493150687</v>
      </c>
    </row>
    <row r="356" spans="12:16" ht="15" customHeight="1" x14ac:dyDescent="0.3">
      <c r="L356" s="171">
        <f t="shared" si="44"/>
        <v>46466</v>
      </c>
      <c r="M356" s="172">
        <f t="shared" si="43"/>
        <v>0</v>
      </c>
      <c r="N356" s="172">
        <f t="shared" si="45"/>
        <v>60000</v>
      </c>
      <c r="O356" s="172">
        <f t="shared" si="46"/>
        <v>4.9315068493150687</v>
      </c>
      <c r="P356" s="172">
        <f t="shared" si="47"/>
        <v>4.9315068493150687</v>
      </c>
    </row>
    <row r="357" spans="12:16" ht="15" customHeight="1" x14ac:dyDescent="0.3">
      <c r="L357" s="171">
        <f t="shared" si="44"/>
        <v>46467</v>
      </c>
      <c r="M357" s="172">
        <f t="shared" si="43"/>
        <v>0</v>
      </c>
      <c r="N357" s="172">
        <f t="shared" si="45"/>
        <v>60000</v>
      </c>
      <c r="O357" s="172">
        <f t="shared" si="46"/>
        <v>4.9315068493150687</v>
      </c>
      <c r="P357" s="172">
        <f t="shared" si="47"/>
        <v>4.9315068493150687</v>
      </c>
    </row>
    <row r="358" spans="12:16" ht="15" customHeight="1" x14ac:dyDescent="0.3">
      <c r="L358" s="171">
        <f t="shared" si="44"/>
        <v>46468</v>
      </c>
      <c r="M358" s="172">
        <f t="shared" si="43"/>
        <v>0</v>
      </c>
      <c r="N358" s="172">
        <f t="shared" si="45"/>
        <v>60000</v>
      </c>
      <c r="O358" s="172">
        <f t="shared" si="46"/>
        <v>4.9315068493150687</v>
      </c>
      <c r="P358" s="172">
        <f t="shared" si="47"/>
        <v>4.9315068493150687</v>
      </c>
    </row>
    <row r="359" spans="12:16" ht="15" customHeight="1" x14ac:dyDescent="0.3">
      <c r="L359" s="171">
        <f t="shared" si="44"/>
        <v>46469</v>
      </c>
      <c r="M359" s="172">
        <f t="shared" si="43"/>
        <v>0</v>
      </c>
      <c r="N359" s="172">
        <f t="shared" si="45"/>
        <v>60000</v>
      </c>
      <c r="O359" s="172">
        <f t="shared" si="46"/>
        <v>4.9315068493150687</v>
      </c>
      <c r="P359" s="172">
        <f t="shared" si="47"/>
        <v>4.9315068493150687</v>
      </c>
    </row>
    <row r="360" spans="12:16" ht="15" customHeight="1" x14ac:dyDescent="0.3">
      <c r="L360" s="171">
        <f t="shared" si="44"/>
        <v>46470</v>
      </c>
      <c r="M360" s="172">
        <f t="shared" si="43"/>
        <v>0</v>
      </c>
      <c r="N360" s="172">
        <f t="shared" si="45"/>
        <v>60000</v>
      </c>
      <c r="O360" s="172">
        <f t="shared" si="46"/>
        <v>4.9315068493150687</v>
      </c>
      <c r="P360" s="172">
        <f t="shared" si="47"/>
        <v>4.9315068493150687</v>
      </c>
    </row>
    <row r="361" spans="12:16" ht="15" customHeight="1" x14ac:dyDescent="0.3">
      <c r="L361" s="171">
        <f t="shared" si="44"/>
        <v>46471</v>
      </c>
      <c r="M361" s="172">
        <f t="shared" si="43"/>
        <v>0</v>
      </c>
      <c r="N361" s="172">
        <f t="shared" si="45"/>
        <v>60000</v>
      </c>
      <c r="O361" s="172">
        <f t="shared" si="46"/>
        <v>4.9315068493150687</v>
      </c>
      <c r="P361" s="172">
        <f t="shared" si="47"/>
        <v>4.9315068493150687</v>
      </c>
    </row>
    <row r="362" spans="12:16" ht="15" customHeight="1" x14ac:dyDescent="0.3">
      <c r="L362" s="171">
        <f t="shared" si="44"/>
        <v>46472</v>
      </c>
      <c r="M362" s="172">
        <f t="shared" si="43"/>
        <v>0</v>
      </c>
      <c r="N362" s="172">
        <f t="shared" si="45"/>
        <v>60000</v>
      </c>
      <c r="O362" s="172">
        <f t="shared" si="46"/>
        <v>4.9315068493150687</v>
      </c>
      <c r="P362" s="172">
        <f t="shared" si="47"/>
        <v>4.9315068493150687</v>
      </c>
    </row>
    <row r="363" spans="12:16" ht="15" customHeight="1" x14ac:dyDescent="0.3">
      <c r="L363" s="171">
        <f t="shared" si="44"/>
        <v>46473</v>
      </c>
      <c r="M363" s="172">
        <f t="shared" si="43"/>
        <v>0</v>
      </c>
      <c r="N363" s="172">
        <f t="shared" si="45"/>
        <v>60000</v>
      </c>
      <c r="O363" s="172">
        <f t="shared" si="46"/>
        <v>4.9315068493150687</v>
      </c>
      <c r="P363" s="172">
        <f t="shared" si="47"/>
        <v>4.9315068493150687</v>
      </c>
    </row>
    <row r="364" spans="12:16" ht="15" customHeight="1" x14ac:dyDescent="0.3">
      <c r="L364" s="171">
        <f t="shared" si="44"/>
        <v>46474</v>
      </c>
      <c r="M364" s="172">
        <f t="shared" si="43"/>
        <v>0</v>
      </c>
      <c r="N364" s="172">
        <f t="shared" si="45"/>
        <v>60000</v>
      </c>
      <c r="O364" s="172">
        <f t="shared" si="46"/>
        <v>4.9315068493150687</v>
      </c>
      <c r="P364" s="172">
        <f t="shared" si="47"/>
        <v>4.9315068493150687</v>
      </c>
    </row>
    <row r="365" spans="12:16" ht="15" customHeight="1" x14ac:dyDescent="0.3">
      <c r="L365" s="171">
        <f t="shared" si="44"/>
        <v>46475</v>
      </c>
      <c r="M365" s="172">
        <f t="shared" si="43"/>
        <v>0</v>
      </c>
      <c r="N365" s="172">
        <f t="shared" si="45"/>
        <v>60000</v>
      </c>
      <c r="O365" s="172">
        <f t="shared" si="46"/>
        <v>4.9315068493150687</v>
      </c>
      <c r="P365" s="172">
        <f t="shared" si="47"/>
        <v>4.9315068493150687</v>
      </c>
    </row>
    <row r="366" spans="12:16" ht="15" customHeight="1" x14ac:dyDescent="0.3">
      <c r="L366" s="171">
        <f t="shared" si="44"/>
        <v>46476</v>
      </c>
      <c r="M366" s="172">
        <f t="shared" si="43"/>
        <v>0</v>
      </c>
      <c r="N366" s="172">
        <f t="shared" si="45"/>
        <v>60000</v>
      </c>
      <c r="O366" s="172">
        <f t="shared" si="46"/>
        <v>4.9315068493150687</v>
      </c>
      <c r="P366" s="172">
        <f t="shared" si="47"/>
        <v>4.9315068493150687</v>
      </c>
    </row>
    <row r="367" spans="12:16" ht="15" customHeight="1" x14ac:dyDescent="0.3">
      <c r="L367" s="171">
        <f t="shared" si="44"/>
        <v>46477</v>
      </c>
      <c r="M367" s="172">
        <f t="shared" si="43"/>
        <v>0</v>
      </c>
      <c r="N367" s="172">
        <f t="shared" si="45"/>
        <v>60000</v>
      </c>
      <c r="O367" s="172">
        <f t="shared" si="46"/>
        <v>4.9315068493150687</v>
      </c>
      <c r="P367" s="172">
        <f t="shared" si="47"/>
        <v>4.9315068493150687</v>
      </c>
    </row>
    <row r="368" spans="12:16" ht="15" customHeight="1" x14ac:dyDescent="0.3">
      <c r="L368" s="171">
        <f t="shared" si="44"/>
        <v>46478</v>
      </c>
      <c r="M368" s="172">
        <f t="shared" si="43"/>
        <v>0</v>
      </c>
      <c r="N368" s="172">
        <f t="shared" si="45"/>
        <v>60000</v>
      </c>
      <c r="O368" s="172">
        <f t="shared" si="46"/>
        <v>4.9315068493150687</v>
      </c>
      <c r="P368" s="172">
        <f t="shared" si="47"/>
        <v>4.9315068493150687</v>
      </c>
    </row>
    <row r="369" spans="12:16" ht="15" customHeight="1" x14ac:dyDescent="0.3">
      <c r="L369" s="171">
        <f t="shared" si="44"/>
        <v>46479</v>
      </c>
      <c r="M369" s="172">
        <f t="shared" si="43"/>
        <v>0</v>
      </c>
      <c r="N369" s="172">
        <f t="shared" si="45"/>
        <v>60000</v>
      </c>
      <c r="O369" s="172">
        <f t="shared" si="46"/>
        <v>4.9315068493150687</v>
      </c>
      <c r="P369" s="172">
        <f t="shared" si="47"/>
        <v>4.9315068493150687</v>
      </c>
    </row>
    <row r="370" spans="12:16" ht="15" customHeight="1" x14ac:dyDescent="0.3">
      <c r="L370" s="171">
        <f t="shared" si="44"/>
        <v>46480</v>
      </c>
      <c r="M370" s="172">
        <f t="shared" si="43"/>
        <v>0</v>
      </c>
      <c r="N370" s="172">
        <f t="shared" si="45"/>
        <v>60000</v>
      </c>
      <c r="O370" s="172">
        <f t="shared" si="46"/>
        <v>4.9315068493150687</v>
      </c>
      <c r="P370" s="172">
        <f t="shared" si="47"/>
        <v>4.9315068493150687</v>
      </c>
    </row>
    <row r="371" spans="12:16" ht="15" customHeight="1" x14ac:dyDescent="0.3">
      <c r="L371" s="171">
        <f t="shared" si="44"/>
        <v>46481</v>
      </c>
      <c r="M371" s="172">
        <f t="shared" si="43"/>
        <v>0</v>
      </c>
      <c r="N371" s="172">
        <f t="shared" si="45"/>
        <v>60000</v>
      </c>
      <c r="O371" s="172">
        <f t="shared" si="46"/>
        <v>4.9315068493150687</v>
      </c>
      <c r="P371" s="172">
        <f t="shared" si="47"/>
        <v>4.9315068493150687</v>
      </c>
    </row>
    <row r="372" spans="12:16" ht="15" customHeight="1" x14ac:dyDescent="0.3">
      <c r="L372" s="171">
        <f t="shared" si="44"/>
        <v>46482</v>
      </c>
      <c r="M372" s="172">
        <f t="shared" si="43"/>
        <v>0</v>
      </c>
      <c r="N372" s="172">
        <f t="shared" si="45"/>
        <v>60000</v>
      </c>
      <c r="O372" s="172">
        <f t="shared" si="46"/>
        <v>4.9315068493150687</v>
      </c>
      <c r="P372" s="172">
        <f t="shared" si="47"/>
        <v>4.9315068493150687</v>
      </c>
    </row>
    <row r="373" spans="12:16" ht="15" customHeight="1" x14ac:dyDescent="0.3">
      <c r="L373" s="171">
        <f t="shared" si="44"/>
        <v>46483</v>
      </c>
      <c r="M373" s="172">
        <f t="shared" si="43"/>
        <v>0</v>
      </c>
      <c r="N373" s="172">
        <f t="shared" si="45"/>
        <v>60000</v>
      </c>
      <c r="O373" s="172">
        <f t="shared" si="46"/>
        <v>4.9315068493150687</v>
      </c>
      <c r="P373" s="172">
        <f t="shared" si="47"/>
        <v>4.9315068493150687</v>
      </c>
    </row>
    <row r="374" spans="12:16" ht="15" customHeight="1" x14ac:dyDescent="0.3">
      <c r="L374" s="171">
        <f t="shared" si="44"/>
        <v>46484</v>
      </c>
      <c r="M374" s="172">
        <f t="shared" si="43"/>
        <v>0</v>
      </c>
      <c r="N374" s="172">
        <f t="shared" si="45"/>
        <v>60000</v>
      </c>
      <c r="O374" s="172">
        <f t="shared" si="46"/>
        <v>4.9315068493150687</v>
      </c>
      <c r="P374" s="172">
        <f t="shared" si="47"/>
        <v>4.9315068493150687</v>
      </c>
    </row>
    <row r="375" spans="12:16" ht="15" customHeight="1" x14ac:dyDescent="0.3">
      <c r="L375" s="171">
        <f t="shared" si="44"/>
        <v>46485</v>
      </c>
      <c r="M375" s="172">
        <f t="shared" si="43"/>
        <v>0</v>
      </c>
      <c r="N375" s="172">
        <f t="shared" si="45"/>
        <v>60000</v>
      </c>
      <c r="O375" s="172">
        <f t="shared" si="46"/>
        <v>4.9315068493150687</v>
      </c>
      <c r="P375" s="172">
        <f t="shared" si="47"/>
        <v>4.9315068493150687</v>
      </c>
    </row>
    <row r="376" spans="12:16" ht="15" customHeight="1" x14ac:dyDescent="0.3">
      <c r="L376" s="171">
        <f t="shared" si="44"/>
        <v>46486</v>
      </c>
      <c r="M376" s="172">
        <f t="shared" si="43"/>
        <v>0</v>
      </c>
      <c r="N376" s="172">
        <f t="shared" si="45"/>
        <v>60000</v>
      </c>
      <c r="O376" s="172">
        <f t="shared" si="46"/>
        <v>4.9315068493150687</v>
      </c>
      <c r="P376" s="172">
        <f t="shared" si="47"/>
        <v>4.9315068493150687</v>
      </c>
    </row>
    <row r="377" spans="12:16" ht="15" customHeight="1" x14ac:dyDescent="0.3">
      <c r="L377" s="171">
        <f t="shared" si="44"/>
        <v>46487</v>
      </c>
      <c r="M377" s="172">
        <f t="shared" si="43"/>
        <v>0</v>
      </c>
      <c r="N377" s="172">
        <f t="shared" si="45"/>
        <v>60000</v>
      </c>
      <c r="O377" s="172">
        <f t="shared" si="46"/>
        <v>4.9315068493150687</v>
      </c>
      <c r="P377" s="172">
        <f t="shared" si="47"/>
        <v>4.9315068493150687</v>
      </c>
    </row>
    <row r="378" spans="12:16" ht="15" customHeight="1" x14ac:dyDescent="0.3">
      <c r="L378" s="171">
        <f t="shared" si="44"/>
        <v>46488</v>
      </c>
      <c r="M378" s="172">
        <f t="shared" si="43"/>
        <v>0</v>
      </c>
      <c r="N378" s="172">
        <f t="shared" si="45"/>
        <v>60000</v>
      </c>
      <c r="O378" s="172">
        <f t="shared" si="46"/>
        <v>4.9315068493150687</v>
      </c>
      <c r="P378" s="172">
        <f t="shared" si="47"/>
        <v>4.9315068493150687</v>
      </c>
    </row>
    <row r="379" spans="12:16" ht="15" customHeight="1" x14ac:dyDescent="0.3">
      <c r="L379" s="171">
        <f t="shared" si="44"/>
        <v>46489</v>
      </c>
      <c r="M379" s="172">
        <f t="shared" si="43"/>
        <v>0</v>
      </c>
      <c r="N379" s="172">
        <f t="shared" si="45"/>
        <v>60000</v>
      </c>
      <c r="O379" s="172">
        <f t="shared" si="46"/>
        <v>4.9315068493150687</v>
      </c>
      <c r="P379" s="172">
        <f t="shared" si="47"/>
        <v>4.9315068493150687</v>
      </c>
    </row>
    <row r="380" spans="12:16" ht="15" customHeight="1" x14ac:dyDescent="0.3">
      <c r="L380" s="171">
        <f t="shared" si="44"/>
        <v>46490</v>
      </c>
      <c r="M380" s="172">
        <f t="shared" si="43"/>
        <v>0</v>
      </c>
      <c r="N380" s="172">
        <f t="shared" si="45"/>
        <v>60000</v>
      </c>
      <c r="O380" s="172">
        <f t="shared" si="46"/>
        <v>4.9315068493150687</v>
      </c>
      <c r="P380" s="172">
        <f t="shared" si="47"/>
        <v>4.9315068493150687</v>
      </c>
    </row>
    <row r="381" spans="12:16" ht="15" customHeight="1" x14ac:dyDescent="0.3">
      <c r="L381" s="171">
        <f t="shared" si="44"/>
        <v>46491</v>
      </c>
      <c r="M381" s="172">
        <f t="shared" si="43"/>
        <v>0</v>
      </c>
      <c r="N381" s="172">
        <f t="shared" si="45"/>
        <v>60000</v>
      </c>
      <c r="O381" s="172">
        <f t="shared" si="46"/>
        <v>4.9315068493150687</v>
      </c>
      <c r="P381" s="172">
        <f t="shared" si="47"/>
        <v>4.9315068493150687</v>
      </c>
    </row>
    <row r="382" spans="12:16" ht="15" customHeight="1" x14ac:dyDescent="0.3">
      <c r="L382" s="171">
        <f t="shared" si="44"/>
        <v>46492</v>
      </c>
      <c r="M382" s="172">
        <f t="shared" si="43"/>
        <v>0</v>
      </c>
      <c r="N382" s="172">
        <f t="shared" si="45"/>
        <v>60000</v>
      </c>
      <c r="O382" s="172">
        <f t="shared" si="46"/>
        <v>4.9315068493150687</v>
      </c>
      <c r="P382" s="172">
        <f t="shared" si="47"/>
        <v>4.9315068493150687</v>
      </c>
    </row>
    <row r="383" spans="12:16" ht="15" customHeight="1" x14ac:dyDescent="0.3">
      <c r="L383" s="171">
        <f t="shared" si="44"/>
        <v>46493</v>
      </c>
      <c r="M383" s="172">
        <f t="shared" si="43"/>
        <v>0</v>
      </c>
      <c r="N383" s="172">
        <f t="shared" si="45"/>
        <v>60000</v>
      </c>
      <c r="O383" s="172">
        <f t="shared" si="46"/>
        <v>4.9315068493150687</v>
      </c>
      <c r="P383" s="172">
        <f t="shared" si="47"/>
        <v>4.9315068493150687</v>
      </c>
    </row>
    <row r="384" spans="12:16" ht="15" customHeight="1" x14ac:dyDescent="0.3">
      <c r="L384" s="171">
        <f t="shared" si="44"/>
        <v>46494</v>
      </c>
      <c r="M384" s="172">
        <f t="shared" si="43"/>
        <v>0</v>
      </c>
      <c r="N384" s="172">
        <f t="shared" si="45"/>
        <v>60000</v>
      </c>
      <c r="O384" s="172">
        <f t="shared" si="46"/>
        <v>4.9315068493150687</v>
      </c>
      <c r="P384" s="172">
        <f t="shared" si="47"/>
        <v>4.9315068493150687</v>
      </c>
    </row>
    <row r="385" spans="12:16" ht="15" customHeight="1" x14ac:dyDescent="0.3">
      <c r="L385" s="171">
        <f t="shared" si="44"/>
        <v>46495</v>
      </c>
      <c r="M385" s="172">
        <f t="shared" si="43"/>
        <v>0</v>
      </c>
      <c r="N385" s="172">
        <f t="shared" si="45"/>
        <v>60000</v>
      </c>
      <c r="O385" s="172">
        <f t="shared" si="46"/>
        <v>4.9315068493150687</v>
      </c>
      <c r="P385" s="172">
        <f t="shared" si="47"/>
        <v>4.9315068493150687</v>
      </c>
    </row>
    <row r="386" spans="12:16" ht="15" customHeight="1" x14ac:dyDescent="0.3">
      <c r="L386" s="171">
        <f t="shared" si="44"/>
        <v>46496</v>
      </c>
      <c r="M386" s="172">
        <f t="shared" si="43"/>
        <v>0</v>
      </c>
      <c r="N386" s="172">
        <f t="shared" si="45"/>
        <v>60000</v>
      </c>
      <c r="O386" s="172">
        <f t="shared" si="46"/>
        <v>4.9315068493150687</v>
      </c>
      <c r="P386" s="172">
        <f t="shared" si="47"/>
        <v>4.9315068493150687</v>
      </c>
    </row>
    <row r="387" spans="12:16" ht="15" customHeight="1" x14ac:dyDescent="0.3">
      <c r="L387" s="171">
        <f t="shared" si="44"/>
        <v>46497</v>
      </c>
      <c r="M387" s="172">
        <f t="shared" si="43"/>
        <v>0</v>
      </c>
      <c r="N387" s="172">
        <f t="shared" si="45"/>
        <v>60000</v>
      </c>
      <c r="O387" s="172">
        <f t="shared" si="46"/>
        <v>4.9315068493150687</v>
      </c>
      <c r="P387" s="172">
        <f t="shared" si="47"/>
        <v>4.9315068493150687</v>
      </c>
    </row>
    <row r="388" spans="12:16" ht="15" customHeight="1" x14ac:dyDescent="0.3">
      <c r="L388" s="171">
        <f t="shared" si="44"/>
        <v>46498</v>
      </c>
      <c r="M388" s="172">
        <f t="shared" si="43"/>
        <v>0</v>
      </c>
      <c r="N388" s="172">
        <f t="shared" si="45"/>
        <v>60000</v>
      </c>
      <c r="O388" s="172">
        <f t="shared" si="46"/>
        <v>4.9315068493150687</v>
      </c>
      <c r="P388" s="172">
        <f t="shared" si="47"/>
        <v>4.9315068493150687</v>
      </c>
    </row>
    <row r="389" spans="12:16" ht="15" customHeight="1" x14ac:dyDescent="0.3">
      <c r="L389" s="171">
        <f t="shared" si="44"/>
        <v>46499</v>
      </c>
      <c r="M389" s="172">
        <f t="shared" si="43"/>
        <v>0</v>
      </c>
      <c r="N389" s="172">
        <f t="shared" si="45"/>
        <v>60000</v>
      </c>
      <c r="O389" s="172">
        <f t="shared" si="46"/>
        <v>4.9315068493150687</v>
      </c>
      <c r="P389" s="172">
        <f t="shared" si="47"/>
        <v>4.9315068493150687</v>
      </c>
    </row>
    <row r="390" spans="12:16" ht="15" customHeight="1" x14ac:dyDescent="0.3">
      <c r="L390" s="171">
        <f t="shared" si="44"/>
        <v>46500</v>
      </c>
      <c r="M390" s="172">
        <f t="shared" si="43"/>
        <v>0</v>
      </c>
      <c r="N390" s="172">
        <f t="shared" si="45"/>
        <v>60000</v>
      </c>
      <c r="O390" s="172">
        <f t="shared" si="46"/>
        <v>4.9315068493150687</v>
      </c>
      <c r="P390" s="172">
        <f t="shared" si="47"/>
        <v>4.9315068493150687</v>
      </c>
    </row>
    <row r="391" spans="12:16" ht="15" customHeight="1" x14ac:dyDescent="0.3">
      <c r="L391" s="171">
        <f t="shared" si="44"/>
        <v>46501</v>
      </c>
      <c r="M391" s="172">
        <f t="shared" si="43"/>
        <v>0</v>
      </c>
      <c r="N391" s="172">
        <f t="shared" si="45"/>
        <v>60000</v>
      </c>
      <c r="O391" s="172">
        <f t="shared" si="46"/>
        <v>4.9315068493150687</v>
      </c>
      <c r="P391" s="172">
        <f t="shared" si="47"/>
        <v>4.9315068493150687</v>
      </c>
    </row>
    <row r="392" spans="12:16" ht="15" customHeight="1" x14ac:dyDescent="0.3">
      <c r="L392" s="171">
        <f t="shared" si="44"/>
        <v>46502</v>
      </c>
      <c r="M392" s="172">
        <f t="shared" si="43"/>
        <v>0</v>
      </c>
      <c r="N392" s="172">
        <f t="shared" si="45"/>
        <v>60000</v>
      </c>
      <c r="O392" s="172">
        <f t="shared" si="46"/>
        <v>4.9315068493150687</v>
      </c>
      <c r="P392" s="172">
        <f t="shared" si="47"/>
        <v>4.9315068493150687</v>
      </c>
    </row>
    <row r="393" spans="12:16" ht="15" customHeight="1" x14ac:dyDescent="0.3">
      <c r="L393" s="171">
        <f t="shared" si="44"/>
        <v>46503</v>
      </c>
      <c r="M393" s="172">
        <f t="shared" si="43"/>
        <v>0</v>
      </c>
      <c r="N393" s="172">
        <f t="shared" si="45"/>
        <v>60000</v>
      </c>
      <c r="O393" s="172">
        <f t="shared" si="46"/>
        <v>4.9315068493150687</v>
      </c>
      <c r="P393" s="172">
        <f t="shared" si="47"/>
        <v>4.9315068493150687</v>
      </c>
    </row>
    <row r="394" spans="12:16" ht="15" customHeight="1" x14ac:dyDescent="0.3">
      <c r="L394" s="171">
        <f t="shared" si="44"/>
        <v>46504</v>
      </c>
      <c r="M394" s="172">
        <f t="shared" si="43"/>
        <v>0</v>
      </c>
      <c r="N394" s="172">
        <f t="shared" si="45"/>
        <v>60000</v>
      </c>
      <c r="O394" s="172">
        <f t="shared" si="46"/>
        <v>4.9315068493150687</v>
      </c>
      <c r="P394" s="172">
        <f t="shared" si="47"/>
        <v>4.9315068493150687</v>
      </c>
    </row>
    <row r="395" spans="12:16" ht="15" customHeight="1" x14ac:dyDescent="0.3">
      <c r="L395" s="171">
        <f t="shared" si="44"/>
        <v>46505</v>
      </c>
      <c r="M395" s="172">
        <f t="shared" si="43"/>
        <v>0</v>
      </c>
      <c r="N395" s="172">
        <f t="shared" si="45"/>
        <v>60000</v>
      </c>
      <c r="O395" s="172">
        <f t="shared" si="46"/>
        <v>4.9315068493150687</v>
      </c>
      <c r="P395" s="172">
        <f t="shared" si="47"/>
        <v>4.9315068493150687</v>
      </c>
    </row>
    <row r="396" spans="12:16" ht="15" customHeight="1" x14ac:dyDescent="0.3">
      <c r="L396" s="171">
        <f t="shared" si="44"/>
        <v>46506</v>
      </c>
      <c r="M396" s="172">
        <f t="shared" si="43"/>
        <v>0</v>
      </c>
      <c r="N396" s="172">
        <f t="shared" si="45"/>
        <v>60000</v>
      </c>
      <c r="O396" s="172">
        <f t="shared" si="46"/>
        <v>4.9315068493150687</v>
      </c>
      <c r="P396" s="172">
        <f t="shared" si="47"/>
        <v>4.9315068493150687</v>
      </c>
    </row>
    <row r="397" spans="12:16" ht="15" customHeight="1" x14ac:dyDescent="0.3">
      <c r="L397" s="171">
        <f t="shared" si="44"/>
        <v>46507</v>
      </c>
      <c r="M397" s="172">
        <f t="shared" si="43"/>
        <v>0</v>
      </c>
      <c r="N397" s="172">
        <f t="shared" si="45"/>
        <v>60000</v>
      </c>
      <c r="O397" s="172">
        <f t="shared" si="46"/>
        <v>4.9315068493150687</v>
      </c>
      <c r="P397" s="172">
        <f t="shared" si="47"/>
        <v>4.9315068493150687</v>
      </c>
    </row>
    <row r="398" spans="12:16" ht="15" customHeight="1" x14ac:dyDescent="0.3">
      <c r="L398" s="171">
        <f t="shared" si="44"/>
        <v>46508</v>
      </c>
      <c r="M398" s="172">
        <f t="shared" si="43"/>
        <v>0</v>
      </c>
      <c r="N398" s="172">
        <f t="shared" si="45"/>
        <v>60000</v>
      </c>
      <c r="O398" s="172">
        <f t="shared" si="46"/>
        <v>4.9315068493150687</v>
      </c>
      <c r="P398" s="172">
        <f t="shared" si="47"/>
        <v>4.9315068493150687</v>
      </c>
    </row>
    <row r="399" spans="12:16" ht="15" customHeight="1" x14ac:dyDescent="0.3">
      <c r="L399" s="171">
        <f t="shared" si="44"/>
        <v>46509</v>
      </c>
      <c r="M399" s="172">
        <f t="shared" si="43"/>
        <v>0</v>
      </c>
      <c r="N399" s="172">
        <f t="shared" si="45"/>
        <v>60000</v>
      </c>
      <c r="O399" s="172">
        <f t="shared" si="46"/>
        <v>4.9315068493150687</v>
      </c>
      <c r="P399" s="172">
        <f t="shared" si="47"/>
        <v>4.9315068493150687</v>
      </c>
    </row>
    <row r="400" spans="12:16" ht="15" customHeight="1" x14ac:dyDescent="0.3">
      <c r="L400" s="171">
        <f t="shared" si="44"/>
        <v>46510</v>
      </c>
      <c r="M400" s="172">
        <f t="shared" si="43"/>
        <v>0</v>
      </c>
      <c r="N400" s="172">
        <f t="shared" si="45"/>
        <v>60000</v>
      </c>
      <c r="O400" s="172">
        <f t="shared" si="46"/>
        <v>4.9315068493150687</v>
      </c>
      <c r="P400" s="172">
        <f t="shared" si="47"/>
        <v>4.9315068493150687</v>
      </c>
    </row>
    <row r="401" spans="12:16" ht="15" customHeight="1" x14ac:dyDescent="0.3">
      <c r="L401" s="171">
        <f t="shared" si="44"/>
        <v>46511</v>
      </c>
      <c r="M401" s="172">
        <f t="shared" si="43"/>
        <v>0</v>
      </c>
      <c r="N401" s="172">
        <f t="shared" si="45"/>
        <v>60000</v>
      </c>
      <c r="O401" s="172">
        <f t="shared" si="46"/>
        <v>4.9315068493150687</v>
      </c>
      <c r="P401" s="172">
        <f t="shared" si="47"/>
        <v>4.9315068493150687</v>
      </c>
    </row>
    <row r="402" spans="12:16" ht="15" customHeight="1" x14ac:dyDescent="0.3">
      <c r="L402" s="171">
        <f t="shared" si="44"/>
        <v>46512</v>
      </c>
      <c r="M402" s="172">
        <f t="shared" si="43"/>
        <v>0</v>
      </c>
      <c r="N402" s="172">
        <f t="shared" si="45"/>
        <v>60000</v>
      </c>
      <c r="O402" s="172">
        <f t="shared" si="46"/>
        <v>4.9315068493150687</v>
      </c>
      <c r="P402" s="172">
        <f t="shared" si="47"/>
        <v>4.9315068493150687</v>
      </c>
    </row>
    <row r="403" spans="12:16" ht="15" customHeight="1" x14ac:dyDescent="0.3">
      <c r="L403" s="171">
        <f t="shared" si="44"/>
        <v>46513</v>
      </c>
      <c r="M403" s="172">
        <f t="shared" ref="M403:M466" si="48">IFERROR(VLOOKUP(L403,$B$19:$E$80,4,FALSE),0)</f>
        <v>0</v>
      </c>
      <c r="N403" s="172">
        <f t="shared" si="45"/>
        <v>60000</v>
      </c>
      <c r="O403" s="172">
        <f t="shared" si="46"/>
        <v>4.9315068493150687</v>
      </c>
      <c r="P403" s="172">
        <f t="shared" si="47"/>
        <v>4.9315068493150687</v>
      </c>
    </row>
    <row r="404" spans="12:16" ht="15" customHeight="1" x14ac:dyDescent="0.3">
      <c r="L404" s="171">
        <f t="shared" ref="L404:L467" si="49">IFERROR(IF(MAX(L403+1,$F$5+1)&gt;$J$10,"-",MAX(L403+1,$F$5+1)),"-")</f>
        <v>46514</v>
      </c>
      <c r="M404" s="172">
        <f t="shared" si="48"/>
        <v>0</v>
      </c>
      <c r="N404" s="172">
        <f t="shared" ref="N404:N467" si="50">IF(ISNUMBER(N403),N403-M404,$E$8)</f>
        <v>60000</v>
      </c>
      <c r="O404" s="172">
        <f t="shared" ref="O404:O467" si="51">IFERROR(IF(ISNUMBER(N403),N403,$E$8)*IF(L404&gt;=$J$8,$E$13,$E$12)/IF(MOD(YEAR(L404),4),365,366)*IF(ISBLANK(L403),L404-$F$5,L404-L403),0)</f>
        <v>4.9315068493150687</v>
      </c>
      <c r="P404" s="172">
        <f t="shared" ref="P404:P467" si="52">IFERROR(IF(ISNUMBER(N403),N403,$E$8)*3%/IF(MOD(YEAR(L404),4),365,366)*IF(ISBLANK(L403),(L404-$F$5),L404-L403),0)</f>
        <v>4.9315068493150687</v>
      </c>
    </row>
    <row r="405" spans="12:16" ht="15" customHeight="1" x14ac:dyDescent="0.3">
      <c r="L405" s="171">
        <f t="shared" si="49"/>
        <v>46515</v>
      </c>
      <c r="M405" s="172">
        <f t="shared" si="48"/>
        <v>0</v>
      </c>
      <c r="N405" s="172">
        <f t="shared" si="50"/>
        <v>60000</v>
      </c>
      <c r="O405" s="172">
        <f t="shared" si="51"/>
        <v>4.9315068493150687</v>
      </c>
      <c r="P405" s="172">
        <f t="shared" si="52"/>
        <v>4.9315068493150687</v>
      </c>
    </row>
    <row r="406" spans="12:16" ht="15" customHeight="1" x14ac:dyDescent="0.3">
      <c r="L406" s="171">
        <f t="shared" si="49"/>
        <v>46516</v>
      </c>
      <c r="M406" s="172">
        <f t="shared" si="48"/>
        <v>0</v>
      </c>
      <c r="N406" s="172">
        <f t="shared" si="50"/>
        <v>60000</v>
      </c>
      <c r="O406" s="172">
        <f t="shared" si="51"/>
        <v>4.9315068493150687</v>
      </c>
      <c r="P406" s="172">
        <f t="shared" si="52"/>
        <v>4.9315068493150687</v>
      </c>
    </row>
    <row r="407" spans="12:16" ht="15" customHeight="1" x14ac:dyDescent="0.3">
      <c r="L407" s="171">
        <f t="shared" si="49"/>
        <v>46517</v>
      </c>
      <c r="M407" s="172">
        <f t="shared" si="48"/>
        <v>0</v>
      </c>
      <c r="N407" s="172">
        <f t="shared" si="50"/>
        <v>60000</v>
      </c>
      <c r="O407" s="172">
        <f t="shared" si="51"/>
        <v>4.9315068493150687</v>
      </c>
      <c r="P407" s="172">
        <f t="shared" si="52"/>
        <v>4.9315068493150687</v>
      </c>
    </row>
    <row r="408" spans="12:16" ht="15" customHeight="1" x14ac:dyDescent="0.3">
      <c r="L408" s="171">
        <f t="shared" si="49"/>
        <v>46518</v>
      </c>
      <c r="M408" s="172">
        <f t="shared" si="48"/>
        <v>0</v>
      </c>
      <c r="N408" s="172">
        <f t="shared" si="50"/>
        <v>60000</v>
      </c>
      <c r="O408" s="172">
        <f t="shared" si="51"/>
        <v>4.9315068493150687</v>
      </c>
      <c r="P408" s="172">
        <f t="shared" si="52"/>
        <v>4.9315068493150687</v>
      </c>
    </row>
    <row r="409" spans="12:16" ht="15" customHeight="1" x14ac:dyDescent="0.3">
      <c r="L409" s="171">
        <f t="shared" si="49"/>
        <v>46519</v>
      </c>
      <c r="M409" s="172">
        <f t="shared" si="48"/>
        <v>0</v>
      </c>
      <c r="N409" s="172">
        <f t="shared" si="50"/>
        <v>60000</v>
      </c>
      <c r="O409" s="172">
        <f t="shared" si="51"/>
        <v>4.9315068493150687</v>
      </c>
      <c r="P409" s="172">
        <f t="shared" si="52"/>
        <v>4.9315068493150687</v>
      </c>
    </row>
    <row r="410" spans="12:16" ht="15" customHeight="1" x14ac:dyDescent="0.3">
      <c r="L410" s="171">
        <f t="shared" si="49"/>
        <v>46520</v>
      </c>
      <c r="M410" s="172">
        <f t="shared" si="48"/>
        <v>0</v>
      </c>
      <c r="N410" s="172">
        <f t="shared" si="50"/>
        <v>60000</v>
      </c>
      <c r="O410" s="172">
        <f t="shared" si="51"/>
        <v>4.9315068493150687</v>
      </c>
      <c r="P410" s="172">
        <f t="shared" si="52"/>
        <v>4.9315068493150687</v>
      </c>
    </row>
    <row r="411" spans="12:16" ht="15" customHeight="1" x14ac:dyDescent="0.3">
      <c r="L411" s="171">
        <f t="shared" si="49"/>
        <v>46521</v>
      </c>
      <c r="M411" s="172">
        <f t="shared" si="48"/>
        <v>0</v>
      </c>
      <c r="N411" s="172">
        <f t="shared" si="50"/>
        <v>60000</v>
      </c>
      <c r="O411" s="172">
        <f t="shared" si="51"/>
        <v>4.9315068493150687</v>
      </c>
      <c r="P411" s="172">
        <f t="shared" si="52"/>
        <v>4.9315068493150687</v>
      </c>
    </row>
    <row r="412" spans="12:16" ht="15" customHeight="1" x14ac:dyDescent="0.3">
      <c r="L412" s="171">
        <f t="shared" si="49"/>
        <v>46522</v>
      </c>
      <c r="M412" s="172">
        <f t="shared" si="48"/>
        <v>0</v>
      </c>
      <c r="N412" s="172">
        <f t="shared" si="50"/>
        <v>60000</v>
      </c>
      <c r="O412" s="172">
        <f t="shared" si="51"/>
        <v>4.9315068493150687</v>
      </c>
      <c r="P412" s="172">
        <f t="shared" si="52"/>
        <v>4.9315068493150687</v>
      </c>
    </row>
    <row r="413" spans="12:16" ht="15" customHeight="1" x14ac:dyDescent="0.3">
      <c r="L413" s="171">
        <f t="shared" si="49"/>
        <v>46523</v>
      </c>
      <c r="M413" s="172">
        <f t="shared" si="48"/>
        <v>0</v>
      </c>
      <c r="N413" s="172">
        <f t="shared" si="50"/>
        <v>60000</v>
      </c>
      <c r="O413" s="172">
        <f t="shared" si="51"/>
        <v>4.9315068493150687</v>
      </c>
      <c r="P413" s="172">
        <f t="shared" si="52"/>
        <v>4.9315068493150687</v>
      </c>
    </row>
    <row r="414" spans="12:16" ht="15" customHeight="1" x14ac:dyDescent="0.3">
      <c r="L414" s="171">
        <f t="shared" si="49"/>
        <v>46524</v>
      </c>
      <c r="M414" s="172">
        <f t="shared" si="48"/>
        <v>0</v>
      </c>
      <c r="N414" s="172">
        <f t="shared" si="50"/>
        <v>60000</v>
      </c>
      <c r="O414" s="172">
        <f t="shared" si="51"/>
        <v>4.9315068493150687</v>
      </c>
      <c r="P414" s="172">
        <f t="shared" si="52"/>
        <v>4.9315068493150687</v>
      </c>
    </row>
    <row r="415" spans="12:16" ht="15" customHeight="1" x14ac:dyDescent="0.3">
      <c r="L415" s="171">
        <f t="shared" si="49"/>
        <v>46525</v>
      </c>
      <c r="M415" s="172">
        <f t="shared" si="48"/>
        <v>0</v>
      </c>
      <c r="N415" s="172">
        <f t="shared" si="50"/>
        <v>60000</v>
      </c>
      <c r="O415" s="172">
        <f t="shared" si="51"/>
        <v>4.9315068493150687</v>
      </c>
      <c r="P415" s="172">
        <f t="shared" si="52"/>
        <v>4.9315068493150687</v>
      </c>
    </row>
    <row r="416" spans="12:16" ht="15" customHeight="1" x14ac:dyDescent="0.3">
      <c r="L416" s="171">
        <f t="shared" si="49"/>
        <v>46526</v>
      </c>
      <c r="M416" s="172">
        <f t="shared" si="48"/>
        <v>0</v>
      </c>
      <c r="N416" s="172">
        <f t="shared" si="50"/>
        <v>60000</v>
      </c>
      <c r="O416" s="172">
        <f t="shared" si="51"/>
        <v>4.9315068493150687</v>
      </c>
      <c r="P416" s="172">
        <f t="shared" si="52"/>
        <v>4.9315068493150687</v>
      </c>
    </row>
    <row r="417" spans="12:16" ht="15" customHeight="1" x14ac:dyDescent="0.3">
      <c r="L417" s="171">
        <f t="shared" si="49"/>
        <v>46527</v>
      </c>
      <c r="M417" s="172">
        <f t="shared" si="48"/>
        <v>0</v>
      </c>
      <c r="N417" s="172">
        <f t="shared" si="50"/>
        <v>60000</v>
      </c>
      <c r="O417" s="172">
        <f t="shared" si="51"/>
        <v>4.9315068493150687</v>
      </c>
      <c r="P417" s="172">
        <f t="shared" si="52"/>
        <v>4.9315068493150687</v>
      </c>
    </row>
    <row r="418" spans="12:16" ht="15" customHeight="1" x14ac:dyDescent="0.3">
      <c r="L418" s="171">
        <f t="shared" si="49"/>
        <v>46528</v>
      </c>
      <c r="M418" s="172">
        <f t="shared" si="48"/>
        <v>0</v>
      </c>
      <c r="N418" s="172">
        <f t="shared" si="50"/>
        <v>60000</v>
      </c>
      <c r="O418" s="172">
        <f t="shared" si="51"/>
        <v>4.9315068493150687</v>
      </c>
      <c r="P418" s="172">
        <f t="shared" si="52"/>
        <v>4.9315068493150687</v>
      </c>
    </row>
    <row r="419" spans="12:16" ht="15" customHeight="1" x14ac:dyDescent="0.3">
      <c r="L419" s="171">
        <f t="shared" si="49"/>
        <v>46529</v>
      </c>
      <c r="M419" s="172">
        <f t="shared" si="48"/>
        <v>0</v>
      </c>
      <c r="N419" s="172">
        <f t="shared" si="50"/>
        <v>60000</v>
      </c>
      <c r="O419" s="172">
        <f t="shared" si="51"/>
        <v>4.9315068493150687</v>
      </c>
      <c r="P419" s="172">
        <f t="shared" si="52"/>
        <v>4.9315068493150687</v>
      </c>
    </row>
    <row r="420" spans="12:16" ht="15" customHeight="1" x14ac:dyDescent="0.3">
      <c r="L420" s="171">
        <f t="shared" si="49"/>
        <v>46530</v>
      </c>
      <c r="M420" s="172">
        <f t="shared" si="48"/>
        <v>0</v>
      </c>
      <c r="N420" s="172">
        <f t="shared" si="50"/>
        <v>60000</v>
      </c>
      <c r="O420" s="172">
        <f t="shared" si="51"/>
        <v>4.9315068493150687</v>
      </c>
      <c r="P420" s="172">
        <f t="shared" si="52"/>
        <v>4.9315068493150687</v>
      </c>
    </row>
    <row r="421" spans="12:16" ht="15" customHeight="1" x14ac:dyDescent="0.3">
      <c r="L421" s="171">
        <f t="shared" si="49"/>
        <v>46531</v>
      </c>
      <c r="M421" s="172">
        <f t="shared" si="48"/>
        <v>0</v>
      </c>
      <c r="N421" s="172">
        <f t="shared" si="50"/>
        <v>60000</v>
      </c>
      <c r="O421" s="172">
        <f t="shared" si="51"/>
        <v>4.9315068493150687</v>
      </c>
      <c r="P421" s="172">
        <f t="shared" si="52"/>
        <v>4.9315068493150687</v>
      </c>
    </row>
    <row r="422" spans="12:16" ht="15" customHeight="1" x14ac:dyDescent="0.3">
      <c r="L422" s="171">
        <f t="shared" si="49"/>
        <v>46532</v>
      </c>
      <c r="M422" s="172">
        <f t="shared" si="48"/>
        <v>0</v>
      </c>
      <c r="N422" s="172">
        <f t="shared" si="50"/>
        <v>60000</v>
      </c>
      <c r="O422" s="172">
        <f t="shared" si="51"/>
        <v>4.9315068493150687</v>
      </c>
      <c r="P422" s="172">
        <f t="shared" si="52"/>
        <v>4.9315068493150687</v>
      </c>
    </row>
    <row r="423" spans="12:16" ht="15" customHeight="1" x14ac:dyDescent="0.3">
      <c r="L423" s="171">
        <f t="shared" si="49"/>
        <v>46533</v>
      </c>
      <c r="M423" s="172">
        <f t="shared" si="48"/>
        <v>0</v>
      </c>
      <c r="N423" s="172">
        <f t="shared" si="50"/>
        <v>60000</v>
      </c>
      <c r="O423" s="172">
        <f t="shared" si="51"/>
        <v>4.9315068493150687</v>
      </c>
      <c r="P423" s="172">
        <f t="shared" si="52"/>
        <v>4.9315068493150687</v>
      </c>
    </row>
    <row r="424" spans="12:16" ht="15" customHeight="1" x14ac:dyDescent="0.3">
      <c r="L424" s="171">
        <f t="shared" si="49"/>
        <v>46534</v>
      </c>
      <c r="M424" s="172">
        <f t="shared" si="48"/>
        <v>0</v>
      </c>
      <c r="N424" s="172">
        <f t="shared" si="50"/>
        <v>60000</v>
      </c>
      <c r="O424" s="172">
        <f t="shared" si="51"/>
        <v>4.9315068493150687</v>
      </c>
      <c r="P424" s="172">
        <f t="shared" si="52"/>
        <v>4.9315068493150687</v>
      </c>
    </row>
    <row r="425" spans="12:16" ht="15" customHeight="1" x14ac:dyDescent="0.3">
      <c r="L425" s="171">
        <f t="shared" si="49"/>
        <v>46535</v>
      </c>
      <c r="M425" s="172">
        <f t="shared" si="48"/>
        <v>0</v>
      </c>
      <c r="N425" s="172">
        <f t="shared" si="50"/>
        <v>60000</v>
      </c>
      <c r="O425" s="172">
        <f t="shared" si="51"/>
        <v>4.9315068493150687</v>
      </c>
      <c r="P425" s="172">
        <f t="shared" si="52"/>
        <v>4.9315068493150687</v>
      </c>
    </row>
    <row r="426" spans="12:16" ht="15" customHeight="1" x14ac:dyDescent="0.3">
      <c r="L426" s="171">
        <f t="shared" si="49"/>
        <v>46536</v>
      </c>
      <c r="M426" s="172">
        <f t="shared" si="48"/>
        <v>0</v>
      </c>
      <c r="N426" s="172">
        <f t="shared" si="50"/>
        <v>60000</v>
      </c>
      <c r="O426" s="172">
        <f t="shared" si="51"/>
        <v>4.9315068493150687</v>
      </c>
      <c r="P426" s="172">
        <f t="shared" si="52"/>
        <v>4.9315068493150687</v>
      </c>
    </row>
    <row r="427" spans="12:16" ht="15" customHeight="1" x14ac:dyDescent="0.3">
      <c r="L427" s="171">
        <f t="shared" si="49"/>
        <v>46537</v>
      </c>
      <c r="M427" s="172">
        <f t="shared" si="48"/>
        <v>0</v>
      </c>
      <c r="N427" s="172">
        <f t="shared" si="50"/>
        <v>60000</v>
      </c>
      <c r="O427" s="172">
        <f t="shared" si="51"/>
        <v>4.9315068493150687</v>
      </c>
      <c r="P427" s="172">
        <f t="shared" si="52"/>
        <v>4.9315068493150687</v>
      </c>
    </row>
    <row r="428" spans="12:16" ht="15" customHeight="1" x14ac:dyDescent="0.3">
      <c r="L428" s="171">
        <f t="shared" si="49"/>
        <v>46538</v>
      </c>
      <c r="M428" s="172">
        <f t="shared" si="48"/>
        <v>0</v>
      </c>
      <c r="N428" s="172">
        <f t="shared" si="50"/>
        <v>60000</v>
      </c>
      <c r="O428" s="172">
        <f t="shared" si="51"/>
        <v>4.9315068493150687</v>
      </c>
      <c r="P428" s="172">
        <f t="shared" si="52"/>
        <v>4.9315068493150687</v>
      </c>
    </row>
    <row r="429" spans="12:16" ht="15" customHeight="1" x14ac:dyDescent="0.3">
      <c r="L429" s="171">
        <f t="shared" si="49"/>
        <v>46539</v>
      </c>
      <c r="M429" s="172">
        <f t="shared" si="48"/>
        <v>0</v>
      </c>
      <c r="N429" s="172">
        <f t="shared" si="50"/>
        <v>60000</v>
      </c>
      <c r="O429" s="172">
        <f t="shared" si="51"/>
        <v>4.9315068493150687</v>
      </c>
      <c r="P429" s="172">
        <f t="shared" si="52"/>
        <v>4.9315068493150687</v>
      </c>
    </row>
    <row r="430" spans="12:16" ht="15" customHeight="1" x14ac:dyDescent="0.3">
      <c r="L430" s="171">
        <f t="shared" si="49"/>
        <v>46540</v>
      </c>
      <c r="M430" s="172">
        <f t="shared" si="48"/>
        <v>0</v>
      </c>
      <c r="N430" s="172">
        <f t="shared" si="50"/>
        <v>60000</v>
      </c>
      <c r="O430" s="172">
        <f t="shared" si="51"/>
        <v>4.9315068493150687</v>
      </c>
      <c r="P430" s="172">
        <f t="shared" si="52"/>
        <v>4.9315068493150687</v>
      </c>
    </row>
    <row r="431" spans="12:16" ht="15" customHeight="1" x14ac:dyDescent="0.3">
      <c r="L431" s="171">
        <f t="shared" si="49"/>
        <v>46541</v>
      </c>
      <c r="M431" s="172">
        <f t="shared" si="48"/>
        <v>0</v>
      </c>
      <c r="N431" s="172">
        <f t="shared" si="50"/>
        <v>60000</v>
      </c>
      <c r="O431" s="172">
        <f t="shared" si="51"/>
        <v>4.9315068493150687</v>
      </c>
      <c r="P431" s="172">
        <f t="shared" si="52"/>
        <v>4.9315068493150687</v>
      </c>
    </row>
    <row r="432" spans="12:16" ht="15" customHeight="1" x14ac:dyDescent="0.3">
      <c r="L432" s="171">
        <f t="shared" si="49"/>
        <v>46542</v>
      </c>
      <c r="M432" s="172">
        <f t="shared" si="48"/>
        <v>0</v>
      </c>
      <c r="N432" s="172">
        <f t="shared" si="50"/>
        <v>60000</v>
      </c>
      <c r="O432" s="172">
        <f t="shared" si="51"/>
        <v>4.9315068493150687</v>
      </c>
      <c r="P432" s="172">
        <f t="shared" si="52"/>
        <v>4.9315068493150687</v>
      </c>
    </row>
    <row r="433" spans="12:16" ht="15" customHeight="1" x14ac:dyDescent="0.3">
      <c r="L433" s="171">
        <f t="shared" si="49"/>
        <v>46543</v>
      </c>
      <c r="M433" s="172">
        <f t="shared" si="48"/>
        <v>0</v>
      </c>
      <c r="N433" s="172">
        <f t="shared" si="50"/>
        <v>60000</v>
      </c>
      <c r="O433" s="172">
        <f t="shared" si="51"/>
        <v>4.9315068493150687</v>
      </c>
      <c r="P433" s="172">
        <f t="shared" si="52"/>
        <v>4.9315068493150687</v>
      </c>
    </row>
    <row r="434" spans="12:16" ht="15" customHeight="1" x14ac:dyDescent="0.3">
      <c r="L434" s="171">
        <f t="shared" si="49"/>
        <v>46544</v>
      </c>
      <c r="M434" s="172">
        <f t="shared" si="48"/>
        <v>0</v>
      </c>
      <c r="N434" s="172">
        <f t="shared" si="50"/>
        <v>60000</v>
      </c>
      <c r="O434" s="172">
        <f t="shared" si="51"/>
        <v>4.9315068493150687</v>
      </c>
      <c r="P434" s="172">
        <f t="shared" si="52"/>
        <v>4.9315068493150687</v>
      </c>
    </row>
    <row r="435" spans="12:16" ht="15" customHeight="1" x14ac:dyDescent="0.3">
      <c r="L435" s="171">
        <f t="shared" si="49"/>
        <v>46545</v>
      </c>
      <c r="M435" s="172">
        <f t="shared" si="48"/>
        <v>0</v>
      </c>
      <c r="N435" s="172">
        <f t="shared" si="50"/>
        <v>60000</v>
      </c>
      <c r="O435" s="172">
        <f t="shared" si="51"/>
        <v>4.9315068493150687</v>
      </c>
      <c r="P435" s="172">
        <f t="shared" si="52"/>
        <v>4.9315068493150687</v>
      </c>
    </row>
    <row r="436" spans="12:16" ht="15" customHeight="1" x14ac:dyDescent="0.3">
      <c r="L436" s="171">
        <f t="shared" si="49"/>
        <v>46546</v>
      </c>
      <c r="M436" s="172">
        <f t="shared" si="48"/>
        <v>0</v>
      </c>
      <c r="N436" s="172">
        <f t="shared" si="50"/>
        <v>60000</v>
      </c>
      <c r="O436" s="172">
        <f t="shared" si="51"/>
        <v>4.9315068493150687</v>
      </c>
      <c r="P436" s="172">
        <f t="shared" si="52"/>
        <v>4.9315068493150687</v>
      </c>
    </row>
    <row r="437" spans="12:16" ht="15" customHeight="1" x14ac:dyDescent="0.3">
      <c r="L437" s="171">
        <f t="shared" si="49"/>
        <v>46547</v>
      </c>
      <c r="M437" s="172">
        <f t="shared" si="48"/>
        <v>0</v>
      </c>
      <c r="N437" s="172">
        <f t="shared" si="50"/>
        <v>60000</v>
      </c>
      <c r="O437" s="172">
        <f t="shared" si="51"/>
        <v>4.9315068493150687</v>
      </c>
      <c r="P437" s="172">
        <f t="shared" si="52"/>
        <v>4.9315068493150687</v>
      </c>
    </row>
    <row r="438" spans="12:16" ht="15" customHeight="1" x14ac:dyDescent="0.3">
      <c r="L438" s="171">
        <f t="shared" si="49"/>
        <v>46548</v>
      </c>
      <c r="M438" s="172">
        <f t="shared" si="48"/>
        <v>0</v>
      </c>
      <c r="N438" s="172">
        <f t="shared" si="50"/>
        <v>60000</v>
      </c>
      <c r="O438" s="172">
        <f t="shared" si="51"/>
        <v>4.9315068493150687</v>
      </c>
      <c r="P438" s="172">
        <f t="shared" si="52"/>
        <v>4.9315068493150687</v>
      </c>
    </row>
    <row r="439" spans="12:16" ht="15" customHeight="1" x14ac:dyDescent="0.3">
      <c r="L439" s="171">
        <f t="shared" si="49"/>
        <v>46549</v>
      </c>
      <c r="M439" s="172">
        <f t="shared" si="48"/>
        <v>0</v>
      </c>
      <c r="N439" s="172">
        <f t="shared" si="50"/>
        <v>60000</v>
      </c>
      <c r="O439" s="172">
        <f t="shared" si="51"/>
        <v>4.9315068493150687</v>
      </c>
      <c r="P439" s="172">
        <f t="shared" si="52"/>
        <v>4.9315068493150687</v>
      </c>
    </row>
    <row r="440" spans="12:16" ht="15" customHeight="1" x14ac:dyDescent="0.3">
      <c r="L440" s="171">
        <f t="shared" si="49"/>
        <v>46550</v>
      </c>
      <c r="M440" s="172">
        <f t="shared" si="48"/>
        <v>0</v>
      </c>
      <c r="N440" s="172">
        <f t="shared" si="50"/>
        <v>60000</v>
      </c>
      <c r="O440" s="172">
        <f t="shared" si="51"/>
        <v>4.9315068493150687</v>
      </c>
      <c r="P440" s="172">
        <f t="shared" si="52"/>
        <v>4.9315068493150687</v>
      </c>
    </row>
    <row r="441" spans="12:16" ht="15" customHeight="1" x14ac:dyDescent="0.3">
      <c r="L441" s="171">
        <f t="shared" si="49"/>
        <v>46551</v>
      </c>
      <c r="M441" s="172">
        <f t="shared" si="48"/>
        <v>0</v>
      </c>
      <c r="N441" s="172">
        <f t="shared" si="50"/>
        <v>60000</v>
      </c>
      <c r="O441" s="172">
        <f t="shared" si="51"/>
        <v>4.9315068493150687</v>
      </c>
      <c r="P441" s="172">
        <f t="shared" si="52"/>
        <v>4.9315068493150687</v>
      </c>
    </row>
    <row r="442" spans="12:16" ht="15" customHeight="1" x14ac:dyDescent="0.3">
      <c r="L442" s="171">
        <f t="shared" si="49"/>
        <v>46552</v>
      </c>
      <c r="M442" s="172">
        <f t="shared" si="48"/>
        <v>0</v>
      </c>
      <c r="N442" s="172">
        <f t="shared" si="50"/>
        <v>60000</v>
      </c>
      <c r="O442" s="172">
        <f t="shared" si="51"/>
        <v>4.9315068493150687</v>
      </c>
      <c r="P442" s="172">
        <f t="shared" si="52"/>
        <v>4.9315068493150687</v>
      </c>
    </row>
    <row r="443" spans="12:16" ht="15" customHeight="1" x14ac:dyDescent="0.3">
      <c r="L443" s="171">
        <f t="shared" si="49"/>
        <v>46553</v>
      </c>
      <c r="M443" s="172">
        <f t="shared" si="48"/>
        <v>0</v>
      </c>
      <c r="N443" s="172">
        <f t="shared" si="50"/>
        <v>60000</v>
      </c>
      <c r="O443" s="172">
        <f t="shared" si="51"/>
        <v>4.9315068493150687</v>
      </c>
      <c r="P443" s="172">
        <f t="shared" si="52"/>
        <v>4.9315068493150687</v>
      </c>
    </row>
    <row r="444" spans="12:16" ht="15" customHeight="1" x14ac:dyDescent="0.3">
      <c r="L444" s="171">
        <f t="shared" si="49"/>
        <v>46554</v>
      </c>
      <c r="M444" s="172">
        <f t="shared" si="48"/>
        <v>0</v>
      </c>
      <c r="N444" s="172">
        <f t="shared" si="50"/>
        <v>60000</v>
      </c>
      <c r="O444" s="172">
        <f t="shared" si="51"/>
        <v>4.9315068493150687</v>
      </c>
      <c r="P444" s="172">
        <f t="shared" si="52"/>
        <v>4.9315068493150687</v>
      </c>
    </row>
    <row r="445" spans="12:16" ht="15" customHeight="1" x14ac:dyDescent="0.3">
      <c r="L445" s="171">
        <f t="shared" si="49"/>
        <v>46555</v>
      </c>
      <c r="M445" s="172">
        <f t="shared" si="48"/>
        <v>0</v>
      </c>
      <c r="N445" s="172">
        <f t="shared" si="50"/>
        <v>60000</v>
      </c>
      <c r="O445" s="172">
        <f t="shared" si="51"/>
        <v>4.9315068493150687</v>
      </c>
      <c r="P445" s="172">
        <f t="shared" si="52"/>
        <v>4.9315068493150687</v>
      </c>
    </row>
    <row r="446" spans="12:16" ht="15" customHeight="1" x14ac:dyDescent="0.3">
      <c r="L446" s="171">
        <f t="shared" si="49"/>
        <v>46556</v>
      </c>
      <c r="M446" s="172">
        <f t="shared" si="48"/>
        <v>0</v>
      </c>
      <c r="N446" s="172">
        <f t="shared" si="50"/>
        <v>60000</v>
      </c>
      <c r="O446" s="172">
        <f t="shared" si="51"/>
        <v>4.9315068493150687</v>
      </c>
      <c r="P446" s="172">
        <f t="shared" si="52"/>
        <v>4.9315068493150687</v>
      </c>
    </row>
    <row r="447" spans="12:16" ht="15" customHeight="1" x14ac:dyDescent="0.3">
      <c r="L447" s="171">
        <f t="shared" si="49"/>
        <v>46557</v>
      </c>
      <c r="M447" s="172">
        <f t="shared" si="48"/>
        <v>0</v>
      </c>
      <c r="N447" s="172">
        <f t="shared" si="50"/>
        <v>60000</v>
      </c>
      <c r="O447" s="172">
        <f t="shared" si="51"/>
        <v>4.9315068493150687</v>
      </c>
      <c r="P447" s="172">
        <f t="shared" si="52"/>
        <v>4.9315068493150687</v>
      </c>
    </row>
    <row r="448" spans="12:16" ht="15" customHeight="1" x14ac:dyDescent="0.3">
      <c r="L448" s="171">
        <f t="shared" si="49"/>
        <v>46558</v>
      </c>
      <c r="M448" s="172">
        <f t="shared" si="48"/>
        <v>0</v>
      </c>
      <c r="N448" s="172">
        <f t="shared" si="50"/>
        <v>60000</v>
      </c>
      <c r="O448" s="172">
        <f t="shared" si="51"/>
        <v>4.9315068493150687</v>
      </c>
      <c r="P448" s="172">
        <f t="shared" si="52"/>
        <v>4.9315068493150687</v>
      </c>
    </row>
    <row r="449" spans="12:16" ht="15" customHeight="1" x14ac:dyDescent="0.3">
      <c r="L449" s="171">
        <f t="shared" si="49"/>
        <v>46559</v>
      </c>
      <c r="M449" s="172">
        <f t="shared" si="48"/>
        <v>0</v>
      </c>
      <c r="N449" s="172">
        <f t="shared" si="50"/>
        <v>60000</v>
      </c>
      <c r="O449" s="172">
        <f t="shared" si="51"/>
        <v>4.9315068493150687</v>
      </c>
      <c r="P449" s="172">
        <f t="shared" si="52"/>
        <v>4.9315068493150687</v>
      </c>
    </row>
    <row r="450" spans="12:16" ht="15" customHeight="1" x14ac:dyDescent="0.3">
      <c r="L450" s="171">
        <f t="shared" si="49"/>
        <v>46560</v>
      </c>
      <c r="M450" s="172">
        <f t="shared" si="48"/>
        <v>0</v>
      </c>
      <c r="N450" s="172">
        <f t="shared" si="50"/>
        <v>60000</v>
      </c>
      <c r="O450" s="172">
        <f t="shared" si="51"/>
        <v>4.9315068493150687</v>
      </c>
      <c r="P450" s="172">
        <f t="shared" si="52"/>
        <v>4.9315068493150687</v>
      </c>
    </row>
    <row r="451" spans="12:16" ht="15" customHeight="1" x14ac:dyDescent="0.3">
      <c r="L451" s="171">
        <f t="shared" si="49"/>
        <v>46561</v>
      </c>
      <c r="M451" s="172">
        <f t="shared" si="48"/>
        <v>0</v>
      </c>
      <c r="N451" s="172">
        <f t="shared" si="50"/>
        <v>60000</v>
      </c>
      <c r="O451" s="172">
        <f t="shared" si="51"/>
        <v>4.9315068493150687</v>
      </c>
      <c r="P451" s="172">
        <f t="shared" si="52"/>
        <v>4.9315068493150687</v>
      </c>
    </row>
    <row r="452" spans="12:16" ht="15" customHeight="1" x14ac:dyDescent="0.3">
      <c r="L452" s="171">
        <f t="shared" si="49"/>
        <v>46562</v>
      </c>
      <c r="M452" s="172">
        <f t="shared" si="48"/>
        <v>0</v>
      </c>
      <c r="N452" s="172">
        <f t="shared" si="50"/>
        <v>60000</v>
      </c>
      <c r="O452" s="172">
        <f t="shared" si="51"/>
        <v>4.9315068493150687</v>
      </c>
      <c r="P452" s="172">
        <f t="shared" si="52"/>
        <v>4.9315068493150687</v>
      </c>
    </row>
    <row r="453" spans="12:16" ht="15" customHeight="1" x14ac:dyDescent="0.3">
      <c r="L453" s="171">
        <f t="shared" si="49"/>
        <v>46563</v>
      </c>
      <c r="M453" s="172">
        <f t="shared" si="48"/>
        <v>0</v>
      </c>
      <c r="N453" s="172">
        <f t="shared" si="50"/>
        <v>60000</v>
      </c>
      <c r="O453" s="172">
        <f t="shared" si="51"/>
        <v>4.9315068493150687</v>
      </c>
      <c r="P453" s="172">
        <f t="shared" si="52"/>
        <v>4.9315068493150687</v>
      </c>
    </row>
    <row r="454" spans="12:16" ht="15" customHeight="1" x14ac:dyDescent="0.3">
      <c r="L454" s="171">
        <f t="shared" si="49"/>
        <v>46564</v>
      </c>
      <c r="M454" s="172">
        <f t="shared" si="48"/>
        <v>0</v>
      </c>
      <c r="N454" s="172">
        <f t="shared" si="50"/>
        <v>60000</v>
      </c>
      <c r="O454" s="172">
        <f t="shared" si="51"/>
        <v>4.9315068493150687</v>
      </c>
      <c r="P454" s="172">
        <f t="shared" si="52"/>
        <v>4.9315068493150687</v>
      </c>
    </row>
    <row r="455" spans="12:16" ht="15" customHeight="1" x14ac:dyDescent="0.3">
      <c r="L455" s="171">
        <f t="shared" si="49"/>
        <v>46565</v>
      </c>
      <c r="M455" s="172">
        <f t="shared" si="48"/>
        <v>0</v>
      </c>
      <c r="N455" s="172">
        <f t="shared" si="50"/>
        <v>60000</v>
      </c>
      <c r="O455" s="172">
        <f t="shared" si="51"/>
        <v>4.9315068493150687</v>
      </c>
      <c r="P455" s="172">
        <f t="shared" si="52"/>
        <v>4.9315068493150687</v>
      </c>
    </row>
    <row r="456" spans="12:16" ht="15" customHeight="1" x14ac:dyDescent="0.3">
      <c r="L456" s="171">
        <f t="shared" si="49"/>
        <v>46566</v>
      </c>
      <c r="M456" s="172">
        <f t="shared" si="48"/>
        <v>0</v>
      </c>
      <c r="N456" s="172">
        <f t="shared" si="50"/>
        <v>60000</v>
      </c>
      <c r="O456" s="172">
        <f t="shared" si="51"/>
        <v>4.9315068493150687</v>
      </c>
      <c r="P456" s="172">
        <f t="shared" si="52"/>
        <v>4.9315068493150687</v>
      </c>
    </row>
    <row r="457" spans="12:16" ht="15" customHeight="1" x14ac:dyDescent="0.3">
      <c r="L457" s="171">
        <f t="shared" si="49"/>
        <v>46567</v>
      </c>
      <c r="M457" s="172">
        <f t="shared" si="48"/>
        <v>0</v>
      </c>
      <c r="N457" s="172">
        <f t="shared" si="50"/>
        <v>60000</v>
      </c>
      <c r="O457" s="172">
        <f t="shared" si="51"/>
        <v>4.9315068493150687</v>
      </c>
      <c r="P457" s="172">
        <f t="shared" si="52"/>
        <v>4.9315068493150687</v>
      </c>
    </row>
    <row r="458" spans="12:16" ht="15" customHeight="1" x14ac:dyDescent="0.3">
      <c r="L458" s="171">
        <f t="shared" si="49"/>
        <v>46568</v>
      </c>
      <c r="M458" s="172">
        <f t="shared" si="48"/>
        <v>0</v>
      </c>
      <c r="N458" s="172">
        <f t="shared" si="50"/>
        <v>60000</v>
      </c>
      <c r="O458" s="172">
        <f t="shared" si="51"/>
        <v>4.9315068493150687</v>
      </c>
      <c r="P458" s="172">
        <f t="shared" si="52"/>
        <v>4.9315068493150687</v>
      </c>
    </row>
    <row r="459" spans="12:16" ht="15" customHeight="1" x14ac:dyDescent="0.3">
      <c r="L459" s="171">
        <f t="shared" si="49"/>
        <v>46569</v>
      </c>
      <c r="M459" s="172">
        <f t="shared" si="48"/>
        <v>0</v>
      </c>
      <c r="N459" s="172">
        <f t="shared" si="50"/>
        <v>60000</v>
      </c>
      <c r="O459" s="172">
        <f t="shared" si="51"/>
        <v>4.9315068493150687</v>
      </c>
      <c r="P459" s="172">
        <f t="shared" si="52"/>
        <v>4.9315068493150687</v>
      </c>
    </row>
    <row r="460" spans="12:16" ht="15" customHeight="1" x14ac:dyDescent="0.3">
      <c r="L460" s="171">
        <f t="shared" si="49"/>
        <v>46570</v>
      </c>
      <c r="M460" s="172">
        <f t="shared" si="48"/>
        <v>0</v>
      </c>
      <c r="N460" s="172">
        <f t="shared" si="50"/>
        <v>60000</v>
      </c>
      <c r="O460" s="172">
        <f t="shared" si="51"/>
        <v>4.9315068493150687</v>
      </c>
      <c r="P460" s="172">
        <f t="shared" si="52"/>
        <v>4.9315068493150687</v>
      </c>
    </row>
    <row r="461" spans="12:16" ht="15" customHeight="1" x14ac:dyDescent="0.3">
      <c r="L461" s="171">
        <f t="shared" si="49"/>
        <v>46571</v>
      </c>
      <c r="M461" s="172">
        <f t="shared" si="48"/>
        <v>0</v>
      </c>
      <c r="N461" s="172">
        <f t="shared" si="50"/>
        <v>60000</v>
      </c>
      <c r="O461" s="172">
        <f t="shared" si="51"/>
        <v>4.9315068493150687</v>
      </c>
      <c r="P461" s="172">
        <f t="shared" si="52"/>
        <v>4.9315068493150687</v>
      </c>
    </row>
    <row r="462" spans="12:16" ht="15" customHeight="1" x14ac:dyDescent="0.3">
      <c r="L462" s="171">
        <f t="shared" si="49"/>
        <v>46572</v>
      </c>
      <c r="M462" s="172">
        <f t="shared" si="48"/>
        <v>0</v>
      </c>
      <c r="N462" s="172">
        <f t="shared" si="50"/>
        <v>60000</v>
      </c>
      <c r="O462" s="172">
        <f t="shared" si="51"/>
        <v>4.9315068493150687</v>
      </c>
      <c r="P462" s="172">
        <f t="shared" si="52"/>
        <v>4.9315068493150687</v>
      </c>
    </row>
    <row r="463" spans="12:16" ht="15" customHeight="1" x14ac:dyDescent="0.3">
      <c r="L463" s="171">
        <f t="shared" si="49"/>
        <v>46573</v>
      </c>
      <c r="M463" s="172">
        <f t="shared" si="48"/>
        <v>0</v>
      </c>
      <c r="N463" s="172">
        <f t="shared" si="50"/>
        <v>60000</v>
      </c>
      <c r="O463" s="172">
        <f t="shared" si="51"/>
        <v>4.9315068493150687</v>
      </c>
      <c r="P463" s="172">
        <f t="shared" si="52"/>
        <v>4.9315068493150687</v>
      </c>
    </row>
    <row r="464" spans="12:16" ht="15" customHeight="1" x14ac:dyDescent="0.3">
      <c r="L464" s="171">
        <f t="shared" si="49"/>
        <v>46574</v>
      </c>
      <c r="M464" s="172">
        <f t="shared" si="48"/>
        <v>0</v>
      </c>
      <c r="N464" s="172">
        <f t="shared" si="50"/>
        <v>60000</v>
      </c>
      <c r="O464" s="172">
        <f t="shared" si="51"/>
        <v>4.9315068493150687</v>
      </c>
      <c r="P464" s="172">
        <f t="shared" si="52"/>
        <v>4.9315068493150687</v>
      </c>
    </row>
    <row r="465" spans="12:16" ht="15" customHeight="1" x14ac:dyDescent="0.3">
      <c r="L465" s="171">
        <f t="shared" si="49"/>
        <v>46575</v>
      </c>
      <c r="M465" s="172">
        <f t="shared" si="48"/>
        <v>0</v>
      </c>
      <c r="N465" s="172">
        <f t="shared" si="50"/>
        <v>60000</v>
      </c>
      <c r="O465" s="172">
        <f t="shared" si="51"/>
        <v>4.9315068493150687</v>
      </c>
      <c r="P465" s="172">
        <f t="shared" si="52"/>
        <v>4.9315068493150687</v>
      </c>
    </row>
    <row r="466" spans="12:16" ht="15" customHeight="1" x14ac:dyDescent="0.3">
      <c r="L466" s="171">
        <f t="shared" si="49"/>
        <v>46576</v>
      </c>
      <c r="M466" s="172">
        <f t="shared" si="48"/>
        <v>0</v>
      </c>
      <c r="N466" s="172">
        <f t="shared" si="50"/>
        <v>60000</v>
      </c>
      <c r="O466" s="172">
        <f t="shared" si="51"/>
        <v>4.9315068493150687</v>
      </c>
      <c r="P466" s="172">
        <f t="shared" si="52"/>
        <v>4.9315068493150687</v>
      </c>
    </row>
    <row r="467" spans="12:16" ht="15" customHeight="1" x14ac:dyDescent="0.3">
      <c r="L467" s="171">
        <f t="shared" si="49"/>
        <v>46577</v>
      </c>
      <c r="M467" s="172">
        <f t="shared" ref="M467:M530" si="53">IFERROR(VLOOKUP(L467,$B$19:$E$80,4,FALSE),0)</f>
        <v>0</v>
      </c>
      <c r="N467" s="172">
        <f t="shared" si="50"/>
        <v>60000</v>
      </c>
      <c r="O467" s="172">
        <f t="shared" si="51"/>
        <v>4.9315068493150687</v>
      </c>
      <c r="P467" s="172">
        <f t="shared" si="52"/>
        <v>4.9315068493150687</v>
      </c>
    </row>
    <row r="468" spans="12:16" ht="15" customHeight="1" x14ac:dyDescent="0.3">
      <c r="L468" s="171">
        <f t="shared" ref="L468:L531" si="54">IFERROR(IF(MAX(L467+1,$F$5+1)&gt;$J$10,"-",MAX(L467+1,$F$5+1)),"-")</f>
        <v>46578</v>
      </c>
      <c r="M468" s="172">
        <f t="shared" si="53"/>
        <v>0</v>
      </c>
      <c r="N468" s="172">
        <f t="shared" ref="N468:N531" si="55">IF(ISNUMBER(N467),N467-M468,$E$8)</f>
        <v>60000</v>
      </c>
      <c r="O468" s="172">
        <f t="shared" ref="O468:O531" si="56">IFERROR(IF(ISNUMBER(N467),N467,$E$8)*IF(L468&gt;=$J$8,$E$13,$E$12)/IF(MOD(YEAR(L468),4),365,366)*IF(ISBLANK(L467),L468-$F$5,L468-L467),0)</f>
        <v>4.9315068493150687</v>
      </c>
      <c r="P468" s="172">
        <f t="shared" ref="P468:P531" si="57">IFERROR(IF(ISNUMBER(N467),N467,$E$8)*3%/IF(MOD(YEAR(L468),4),365,366)*IF(ISBLANK(L467),(L468-$F$5),L468-L467),0)</f>
        <v>4.9315068493150687</v>
      </c>
    </row>
    <row r="469" spans="12:16" ht="15" customHeight="1" x14ac:dyDescent="0.3">
      <c r="L469" s="171">
        <f t="shared" si="54"/>
        <v>46579</v>
      </c>
      <c r="M469" s="172">
        <f t="shared" si="53"/>
        <v>0</v>
      </c>
      <c r="N469" s="172">
        <f t="shared" si="55"/>
        <v>60000</v>
      </c>
      <c r="O469" s="172">
        <f t="shared" si="56"/>
        <v>4.9315068493150687</v>
      </c>
      <c r="P469" s="172">
        <f t="shared" si="57"/>
        <v>4.9315068493150687</v>
      </c>
    </row>
    <row r="470" spans="12:16" ht="15" customHeight="1" x14ac:dyDescent="0.3">
      <c r="L470" s="171">
        <f t="shared" si="54"/>
        <v>46580</v>
      </c>
      <c r="M470" s="172">
        <f t="shared" si="53"/>
        <v>0</v>
      </c>
      <c r="N470" s="172">
        <f t="shared" si="55"/>
        <v>60000</v>
      </c>
      <c r="O470" s="172">
        <f t="shared" si="56"/>
        <v>4.9315068493150687</v>
      </c>
      <c r="P470" s="172">
        <f t="shared" si="57"/>
        <v>4.9315068493150687</v>
      </c>
    </row>
    <row r="471" spans="12:16" ht="15" customHeight="1" x14ac:dyDescent="0.3">
      <c r="L471" s="171">
        <f t="shared" si="54"/>
        <v>46581</v>
      </c>
      <c r="M471" s="172">
        <f t="shared" si="53"/>
        <v>0</v>
      </c>
      <c r="N471" s="172">
        <f t="shared" si="55"/>
        <v>60000</v>
      </c>
      <c r="O471" s="172">
        <f t="shared" si="56"/>
        <v>4.9315068493150687</v>
      </c>
      <c r="P471" s="172">
        <f t="shared" si="57"/>
        <v>4.9315068493150687</v>
      </c>
    </row>
    <row r="472" spans="12:16" ht="15" customHeight="1" x14ac:dyDescent="0.3">
      <c r="L472" s="171">
        <f t="shared" si="54"/>
        <v>46582</v>
      </c>
      <c r="M472" s="172">
        <f t="shared" si="53"/>
        <v>0</v>
      </c>
      <c r="N472" s="172">
        <f t="shared" si="55"/>
        <v>60000</v>
      </c>
      <c r="O472" s="172">
        <f t="shared" si="56"/>
        <v>4.9315068493150687</v>
      </c>
      <c r="P472" s="172">
        <f t="shared" si="57"/>
        <v>4.9315068493150687</v>
      </c>
    </row>
    <row r="473" spans="12:16" ht="15" customHeight="1" x14ac:dyDescent="0.3">
      <c r="L473" s="171">
        <f t="shared" si="54"/>
        <v>46583</v>
      </c>
      <c r="M473" s="172">
        <f t="shared" si="53"/>
        <v>0</v>
      </c>
      <c r="N473" s="172">
        <f t="shared" si="55"/>
        <v>60000</v>
      </c>
      <c r="O473" s="172">
        <f t="shared" si="56"/>
        <v>4.9315068493150687</v>
      </c>
      <c r="P473" s="172">
        <f t="shared" si="57"/>
        <v>4.9315068493150687</v>
      </c>
    </row>
    <row r="474" spans="12:16" ht="15" customHeight="1" x14ac:dyDescent="0.3">
      <c r="L474" s="171">
        <f t="shared" si="54"/>
        <v>46584</v>
      </c>
      <c r="M474" s="172">
        <f t="shared" si="53"/>
        <v>0</v>
      </c>
      <c r="N474" s="172">
        <f t="shared" si="55"/>
        <v>60000</v>
      </c>
      <c r="O474" s="172">
        <f t="shared" si="56"/>
        <v>4.9315068493150687</v>
      </c>
      <c r="P474" s="172">
        <f t="shared" si="57"/>
        <v>4.9315068493150687</v>
      </c>
    </row>
    <row r="475" spans="12:16" ht="15" customHeight="1" x14ac:dyDescent="0.3">
      <c r="L475" s="171">
        <f t="shared" si="54"/>
        <v>46585</v>
      </c>
      <c r="M475" s="172">
        <f t="shared" si="53"/>
        <v>0</v>
      </c>
      <c r="N475" s="172">
        <f t="shared" si="55"/>
        <v>60000</v>
      </c>
      <c r="O475" s="172">
        <f t="shared" si="56"/>
        <v>4.9315068493150687</v>
      </c>
      <c r="P475" s="172">
        <f t="shared" si="57"/>
        <v>4.9315068493150687</v>
      </c>
    </row>
    <row r="476" spans="12:16" ht="15" customHeight="1" x14ac:dyDescent="0.3">
      <c r="L476" s="171">
        <f t="shared" si="54"/>
        <v>46586</v>
      </c>
      <c r="M476" s="172">
        <f t="shared" si="53"/>
        <v>0</v>
      </c>
      <c r="N476" s="172">
        <f t="shared" si="55"/>
        <v>60000</v>
      </c>
      <c r="O476" s="172">
        <f t="shared" si="56"/>
        <v>4.9315068493150687</v>
      </c>
      <c r="P476" s="172">
        <f t="shared" si="57"/>
        <v>4.9315068493150687</v>
      </c>
    </row>
    <row r="477" spans="12:16" ht="15" customHeight="1" x14ac:dyDescent="0.3">
      <c r="L477" s="171">
        <f t="shared" si="54"/>
        <v>46587</v>
      </c>
      <c r="M477" s="172">
        <f t="shared" si="53"/>
        <v>0</v>
      </c>
      <c r="N477" s="172">
        <f t="shared" si="55"/>
        <v>60000</v>
      </c>
      <c r="O477" s="172">
        <f t="shared" si="56"/>
        <v>4.9315068493150687</v>
      </c>
      <c r="P477" s="172">
        <f t="shared" si="57"/>
        <v>4.9315068493150687</v>
      </c>
    </row>
    <row r="478" spans="12:16" ht="15" customHeight="1" x14ac:dyDescent="0.3">
      <c r="L478" s="171">
        <f t="shared" si="54"/>
        <v>46588</v>
      </c>
      <c r="M478" s="172">
        <f t="shared" si="53"/>
        <v>0</v>
      </c>
      <c r="N478" s="172">
        <f t="shared" si="55"/>
        <v>60000</v>
      </c>
      <c r="O478" s="172">
        <f t="shared" si="56"/>
        <v>4.9315068493150687</v>
      </c>
      <c r="P478" s="172">
        <f t="shared" si="57"/>
        <v>4.9315068493150687</v>
      </c>
    </row>
    <row r="479" spans="12:16" ht="15" customHeight="1" x14ac:dyDescent="0.3">
      <c r="L479" s="171">
        <f t="shared" si="54"/>
        <v>46589</v>
      </c>
      <c r="M479" s="172">
        <f t="shared" si="53"/>
        <v>0</v>
      </c>
      <c r="N479" s="172">
        <f t="shared" si="55"/>
        <v>60000</v>
      </c>
      <c r="O479" s="172">
        <f t="shared" si="56"/>
        <v>4.9315068493150687</v>
      </c>
      <c r="P479" s="172">
        <f t="shared" si="57"/>
        <v>4.9315068493150687</v>
      </c>
    </row>
    <row r="480" spans="12:16" ht="15" customHeight="1" x14ac:dyDescent="0.3">
      <c r="L480" s="171">
        <f t="shared" si="54"/>
        <v>46590</v>
      </c>
      <c r="M480" s="172">
        <f t="shared" si="53"/>
        <v>0</v>
      </c>
      <c r="N480" s="172">
        <f t="shared" si="55"/>
        <v>60000</v>
      </c>
      <c r="O480" s="172">
        <f t="shared" si="56"/>
        <v>4.9315068493150687</v>
      </c>
      <c r="P480" s="172">
        <f t="shared" si="57"/>
        <v>4.9315068493150687</v>
      </c>
    </row>
    <row r="481" spans="12:16" ht="15" customHeight="1" x14ac:dyDescent="0.3">
      <c r="L481" s="171">
        <f t="shared" si="54"/>
        <v>46591</v>
      </c>
      <c r="M481" s="172">
        <f t="shared" si="53"/>
        <v>0</v>
      </c>
      <c r="N481" s="172">
        <f t="shared" si="55"/>
        <v>60000</v>
      </c>
      <c r="O481" s="172">
        <f t="shared" si="56"/>
        <v>4.9315068493150687</v>
      </c>
      <c r="P481" s="172">
        <f t="shared" si="57"/>
        <v>4.9315068493150687</v>
      </c>
    </row>
    <row r="482" spans="12:16" ht="15" customHeight="1" x14ac:dyDescent="0.3">
      <c r="L482" s="171">
        <f t="shared" si="54"/>
        <v>46592</v>
      </c>
      <c r="M482" s="172">
        <f t="shared" si="53"/>
        <v>0</v>
      </c>
      <c r="N482" s="172">
        <f t="shared" si="55"/>
        <v>60000</v>
      </c>
      <c r="O482" s="172">
        <f t="shared" si="56"/>
        <v>4.9315068493150687</v>
      </c>
      <c r="P482" s="172">
        <f t="shared" si="57"/>
        <v>4.9315068493150687</v>
      </c>
    </row>
    <row r="483" spans="12:16" ht="15" customHeight="1" x14ac:dyDescent="0.3">
      <c r="L483" s="171">
        <f t="shared" si="54"/>
        <v>46593</v>
      </c>
      <c r="M483" s="172">
        <f t="shared" si="53"/>
        <v>0</v>
      </c>
      <c r="N483" s="172">
        <f t="shared" si="55"/>
        <v>60000</v>
      </c>
      <c r="O483" s="172">
        <f t="shared" si="56"/>
        <v>4.9315068493150687</v>
      </c>
      <c r="P483" s="172">
        <f t="shared" si="57"/>
        <v>4.9315068493150687</v>
      </c>
    </row>
    <row r="484" spans="12:16" ht="15" customHeight="1" x14ac:dyDescent="0.3">
      <c r="L484" s="171">
        <f t="shared" si="54"/>
        <v>46594</v>
      </c>
      <c r="M484" s="172">
        <f t="shared" si="53"/>
        <v>0</v>
      </c>
      <c r="N484" s="172">
        <f t="shared" si="55"/>
        <v>60000</v>
      </c>
      <c r="O484" s="172">
        <f t="shared" si="56"/>
        <v>4.9315068493150687</v>
      </c>
      <c r="P484" s="172">
        <f t="shared" si="57"/>
        <v>4.9315068493150687</v>
      </c>
    </row>
    <row r="485" spans="12:16" ht="15" customHeight="1" x14ac:dyDescent="0.3">
      <c r="L485" s="171">
        <f t="shared" si="54"/>
        <v>46595</v>
      </c>
      <c r="M485" s="172">
        <f t="shared" si="53"/>
        <v>0</v>
      </c>
      <c r="N485" s="172">
        <f t="shared" si="55"/>
        <v>60000</v>
      </c>
      <c r="O485" s="172">
        <f t="shared" si="56"/>
        <v>4.9315068493150687</v>
      </c>
      <c r="P485" s="172">
        <f t="shared" si="57"/>
        <v>4.9315068493150687</v>
      </c>
    </row>
    <row r="486" spans="12:16" ht="15" customHeight="1" x14ac:dyDescent="0.3">
      <c r="L486" s="171">
        <f t="shared" si="54"/>
        <v>46596</v>
      </c>
      <c r="M486" s="172">
        <f t="shared" si="53"/>
        <v>0</v>
      </c>
      <c r="N486" s="172">
        <f t="shared" si="55"/>
        <v>60000</v>
      </c>
      <c r="O486" s="172">
        <f t="shared" si="56"/>
        <v>4.9315068493150687</v>
      </c>
      <c r="P486" s="172">
        <f t="shared" si="57"/>
        <v>4.9315068493150687</v>
      </c>
    </row>
    <row r="487" spans="12:16" ht="15" customHeight="1" x14ac:dyDescent="0.3">
      <c r="L487" s="171">
        <f t="shared" si="54"/>
        <v>46597</v>
      </c>
      <c r="M487" s="172">
        <f t="shared" si="53"/>
        <v>0</v>
      </c>
      <c r="N487" s="172">
        <f t="shared" si="55"/>
        <v>60000</v>
      </c>
      <c r="O487" s="172">
        <f t="shared" si="56"/>
        <v>4.9315068493150687</v>
      </c>
      <c r="P487" s="172">
        <f t="shared" si="57"/>
        <v>4.9315068493150687</v>
      </c>
    </row>
    <row r="488" spans="12:16" ht="15" customHeight="1" x14ac:dyDescent="0.3">
      <c r="L488" s="171">
        <f t="shared" si="54"/>
        <v>46598</v>
      </c>
      <c r="M488" s="172">
        <f t="shared" si="53"/>
        <v>0</v>
      </c>
      <c r="N488" s="172">
        <f t="shared" si="55"/>
        <v>60000</v>
      </c>
      <c r="O488" s="172">
        <f t="shared" si="56"/>
        <v>4.9315068493150687</v>
      </c>
      <c r="P488" s="172">
        <f t="shared" si="57"/>
        <v>4.9315068493150687</v>
      </c>
    </row>
    <row r="489" spans="12:16" ht="15" customHeight="1" x14ac:dyDescent="0.3">
      <c r="L489" s="171">
        <f t="shared" si="54"/>
        <v>46599</v>
      </c>
      <c r="M489" s="172">
        <f t="shared" si="53"/>
        <v>0</v>
      </c>
      <c r="N489" s="172">
        <f t="shared" si="55"/>
        <v>60000</v>
      </c>
      <c r="O489" s="172">
        <f t="shared" si="56"/>
        <v>4.9315068493150687</v>
      </c>
      <c r="P489" s="172">
        <f t="shared" si="57"/>
        <v>4.9315068493150687</v>
      </c>
    </row>
    <row r="490" spans="12:16" ht="15" customHeight="1" x14ac:dyDescent="0.3">
      <c r="L490" s="171">
        <f t="shared" si="54"/>
        <v>46600</v>
      </c>
      <c r="M490" s="172">
        <f t="shared" si="53"/>
        <v>0</v>
      </c>
      <c r="N490" s="172">
        <f t="shared" si="55"/>
        <v>60000</v>
      </c>
      <c r="O490" s="172">
        <f t="shared" si="56"/>
        <v>4.9315068493150687</v>
      </c>
      <c r="P490" s="172">
        <f t="shared" si="57"/>
        <v>4.9315068493150687</v>
      </c>
    </row>
    <row r="491" spans="12:16" ht="15" customHeight="1" x14ac:dyDescent="0.3">
      <c r="L491" s="171">
        <f t="shared" si="54"/>
        <v>46601</v>
      </c>
      <c r="M491" s="172">
        <f t="shared" si="53"/>
        <v>0</v>
      </c>
      <c r="N491" s="172">
        <f t="shared" si="55"/>
        <v>60000</v>
      </c>
      <c r="O491" s="172">
        <f t="shared" si="56"/>
        <v>4.9315068493150687</v>
      </c>
      <c r="P491" s="172">
        <f t="shared" si="57"/>
        <v>4.9315068493150687</v>
      </c>
    </row>
    <row r="492" spans="12:16" ht="15" customHeight="1" x14ac:dyDescent="0.3">
      <c r="L492" s="171">
        <f t="shared" si="54"/>
        <v>46602</v>
      </c>
      <c r="M492" s="172">
        <f t="shared" si="53"/>
        <v>0</v>
      </c>
      <c r="N492" s="172">
        <f t="shared" si="55"/>
        <v>60000</v>
      </c>
      <c r="O492" s="172">
        <f t="shared" si="56"/>
        <v>4.9315068493150687</v>
      </c>
      <c r="P492" s="172">
        <f t="shared" si="57"/>
        <v>4.9315068493150687</v>
      </c>
    </row>
    <row r="493" spans="12:16" ht="15" customHeight="1" x14ac:dyDescent="0.3">
      <c r="L493" s="171">
        <f t="shared" si="54"/>
        <v>46603</v>
      </c>
      <c r="M493" s="172">
        <f t="shared" si="53"/>
        <v>0</v>
      </c>
      <c r="N493" s="172">
        <f t="shared" si="55"/>
        <v>60000</v>
      </c>
      <c r="O493" s="172">
        <f t="shared" si="56"/>
        <v>4.9315068493150687</v>
      </c>
      <c r="P493" s="172">
        <f t="shared" si="57"/>
        <v>4.9315068493150687</v>
      </c>
    </row>
    <row r="494" spans="12:16" ht="15" customHeight="1" x14ac:dyDescent="0.3">
      <c r="L494" s="171">
        <f t="shared" si="54"/>
        <v>46604</v>
      </c>
      <c r="M494" s="172">
        <f t="shared" si="53"/>
        <v>0</v>
      </c>
      <c r="N494" s="172">
        <f t="shared" si="55"/>
        <v>60000</v>
      </c>
      <c r="O494" s="172">
        <f t="shared" si="56"/>
        <v>4.9315068493150687</v>
      </c>
      <c r="P494" s="172">
        <f t="shared" si="57"/>
        <v>4.9315068493150687</v>
      </c>
    </row>
    <row r="495" spans="12:16" ht="15" customHeight="1" x14ac:dyDescent="0.3">
      <c r="L495" s="171">
        <f t="shared" si="54"/>
        <v>46605</v>
      </c>
      <c r="M495" s="172">
        <f t="shared" si="53"/>
        <v>0</v>
      </c>
      <c r="N495" s="172">
        <f t="shared" si="55"/>
        <v>60000</v>
      </c>
      <c r="O495" s="172">
        <f t="shared" si="56"/>
        <v>4.9315068493150687</v>
      </c>
      <c r="P495" s="172">
        <f t="shared" si="57"/>
        <v>4.9315068493150687</v>
      </c>
    </row>
    <row r="496" spans="12:16" ht="15" customHeight="1" x14ac:dyDescent="0.3">
      <c r="L496" s="171">
        <f t="shared" si="54"/>
        <v>46606</v>
      </c>
      <c r="M496" s="172">
        <f t="shared" si="53"/>
        <v>0</v>
      </c>
      <c r="N496" s="172">
        <f t="shared" si="55"/>
        <v>60000</v>
      </c>
      <c r="O496" s="172">
        <f t="shared" si="56"/>
        <v>4.9315068493150687</v>
      </c>
      <c r="P496" s="172">
        <f t="shared" si="57"/>
        <v>4.9315068493150687</v>
      </c>
    </row>
    <row r="497" spans="12:16" ht="15" customHeight="1" x14ac:dyDescent="0.3">
      <c r="L497" s="171">
        <f t="shared" si="54"/>
        <v>46607</v>
      </c>
      <c r="M497" s="172">
        <f t="shared" si="53"/>
        <v>0</v>
      </c>
      <c r="N497" s="172">
        <f t="shared" si="55"/>
        <v>60000</v>
      </c>
      <c r="O497" s="172">
        <f t="shared" si="56"/>
        <v>4.9315068493150687</v>
      </c>
      <c r="P497" s="172">
        <f t="shared" si="57"/>
        <v>4.9315068493150687</v>
      </c>
    </row>
    <row r="498" spans="12:16" ht="15" customHeight="1" x14ac:dyDescent="0.3">
      <c r="L498" s="171">
        <f t="shared" si="54"/>
        <v>46608</v>
      </c>
      <c r="M498" s="172">
        <f t="shared" si="53"/>
        <v>0</v>
      </c>
      <c r="N498" s="172">
        <f t="shared" si="55"/>
        <v>60000</v>
      </c>
      <c r="O498" s="172">
        <f t="shared" si="56"/>
        <v>4.9315068493150687</v>
      </c>
      <c r="P498" s="172">
        <f t="shared" si="57"/>
        <v>4.9315068493150687</v>
      </c>
    </row>
    <row r="499" spans="12:16" ht="15" customHeight="1" x14ac:dyDescent="0.3">
      <c r="L499" s="171">
        <f t="shared" si="54"/>
        <v>46609</v>
      </c>
      <c r="M499" s="172">
        <f t="shared" si="53"/>
        <v>0</v>
      </c>
      <c r="N499" s="172">
        <f t="shared" si="55"/>
        <v>60000</v>
      </c>
      <c r="O499" s="172">
        <f t="shared" si="56"/>
        <v>4.9315068493150687</v>
      </c>
      <c r="P499" s="172">
        <f t="shared" si="57"/>
        <v>4.9315068493150687</v>
      </c>
    </row>
    <row r="500" spans="12:16" ht="15" customHeight="1" x14ac:dyDescent="0.3">
      <c r="L500" s="171">
        <f t="shared" si="54"/>
        <v>46610</v>
      </c>
      <c r="M500" s="172">
        <f t="shared" si="53"/>
        <v>0</v>
      </c>
      <c r="N500" s="172">
        <f t="shared" si="55"/>
        <v>60000</v>
      </c>
      <c r="O500" s="172">
        <f t="shared" si="56"/>
        <v>4.9315068493150687</v>
      </c>
      <c r="P500" s="172">
        <f t="shared" si="57"/>
        <v>4.9315068493150687</v>
      </c>
    </row>
    <row r="501" spans="12:16" ht="15" customHeight="1" x14ac:dyDescent="0.3">
      <c r="L501" s="171">
        <f t="shared" si="54"/>
        <v>46611</v>
      </c>
      <c r="M501" s="172">
        <f t="shared" si="53"/>
        <v>0</v>
      </c>
      <c r="N501" s="172">
        <f t="shared" si="55"/>
        <v>60000</v>
      </c>
      <c r="O501" s="172">
        <f t="shared" si="56"/>
        <v>4.9315068493150687</v>
      </c>
      <c r="P501" s="172">
        <f t="shared" si="57"/>
        <v>4.9315068493150687</v>
      </c>
    </row>
    <row r="502" spans="12:16" ht="15" customHeight="1" x14ac:dyDescent="0.3">
      <c r="L502" s="171">
        <f t="shared" si="54"/>
        <v>46612</v>
      </c>
      <c r="M502" s="172">
        <f t="shared" si="53"/>
        <v>0</v>
      </c>
      <c r="N502" s="172">
        <f t="shared" si="55"/>
        <v>60000</v>
      </c>
      <c r="O502" s="172">
        <f t="shared" si="56"/>
        <v>4.9315068493150687</v>
      </c>
      <c r="P502" s="172">
        <f t="shared" si="57"/>
        <v>4.9315068493150687</v>
      </c>
    </row>
    <row r="503" spans="12:16" ht="15" customHeight="1" x14ac:dyDescent="0.3">
      <c r="L503" s="171">
        <f t="shared" si="54"/>
        <v>46613</v>
      </c>
      <c r="M503" s="172">
        <f t="shared" si="53"/>
        <v>0</v>
      </c>
      <c r="N503" s="172">
        <f t="shared" si="55"/>
        <v>60000</v>
      </c>
      <c r="O503" s="172">
        <f t="shared" si="56"/>
        <v>4.9315068493150687</v>
      </c>
      <c r="P503" s="172">
        <f t="shared" si="57"/>
        <v>4.9315068493150687</v>
      </c>
    </row>
    <row r="504" spans="12:16" ht="15" customHeight="1" x14ac:dyDescent="0.3">
      <c r="L504" s="171">
        <f t="shared" si="54"/>
        <v>46614</v>
      </c>
      <c r="M504" s="172">
        <f t="shared" si="53"/>
        <v>0</v>
      </c>
      <c r="N504" s="172">
        <f t="shared" si="55"/>
        <v>60000</v>
      </c>
      <c r="O504" s="172">
        <f t="shared" si="56"/>
        <v>4.9315068493150687</v>
      </c>
      <c r="P504" s="172">
        <f t="shared" si="57"/>
        <v>4.9315068493150687</v>
      </c>
    </row>
    <row r="505" spans="12:16" ht="15" customHeight="1" x14ac:dyDescent="0.3">
      <c r="L505" s="171">
        <f t="shared" si="54"/>
        <v>46615</v>
      </c>
      <c r="M505" s="172">
        <f t="shared" si="53"/>
        <v>0</v>
      </c>
      <c r="N505" s="172">
        <f t="shared" si="55"/>
        <v>60000</v>
      </c>
      <c r="O505" s="172">
        <f t="shared" si="56"/>
        <v>4.9315068493150687</v>
      </c>
      <c r="P505" s="172">
        <f t="shared" si="57"/>
        <v>4.9315068493150687</v>
      </c>
    </row>
    <row r="506" spans="12:16" ht="15" customHeight="1" x14ac:dyDescent="0.3">
      <c r="L506" s="171">
        <f t="shared" si="54"/>
        <v>46616</v>
      </c>
      <c r="M506" s="172">
        <f t="shared" si="53"/>
        <v>0</v>
      </c>
      <c r="N506" s="172">
        <f t="shared" si="55"/>
        <v>60000</v>
      </c>
      <c r="O506" s="172">
        <f t="shared" si="56"/>
        <v>4.9315068493150687</v>
      </c>
      <c r="P506" s="172">
        <f t="shared" si="57"/>
        <v>4.9315068493150687</v>
      </c>
    </row>
    <row r="507" spans="12:16" ht="15" customHeight="1" x14ac:dyDescent="0.3">
      <c r="L507" s="171">
        <f t="shared" si="54"/>
        <v>46617</v>
      </c>
      <c r="M507" s="172">
        <f t="shared" si="53"/>
        <v>0</v>
      </c>
      <c r="N507" s="172">
        <f t="shared" si="55"/>
        <v>60000</v>
      </c>
      <c r="O507" s="172">
        <f t="shared" si="56"/>
        <v>4.9315068493150687</v>
      </c>
      <c r="P507" s="172">
        <f t="shared" si="57"/>
        <v>4.9315068493150687</v>
      </c>
    </row>
    <row r="508" spans="12:16" ht="15" customHeight="1" x14ac:dyDescent="0.3">
      <c r="L508" s="171">
        <f t="shared" si="54"/>
        <v>46618</v>
      </c>
      <c r="M508" s="172">
        <f t="shared" si="53"/>
        <v>0</v>
      </c>
      <c r="N508" s="172">
        <f t="shared" si="55"/>
        <v>60000</v>
      </c>
      <c r="O508" s="172">
        <f t="shared" si="56"/>
        <v>4.9315068493150687</v>
      </c>
      <c r="P508" s="172">
        <f t="shared" si="57"/>
        <v>4.9315068493150687</v>
      </c>
    </row>
    <row r="509" spans="12:16" ht="15" customHeight="1" x14ac:dyDescent="0.3">
      <c r="L509" s="171">
        <f t="shared" si="54"/>
        <v>46619</v>
      </c>
      <c r="M509" s="172">
        <f t="shared" si="53"/>
        <v>0</v>
      </c>
      <c r="N509" s="172">
        <f t="shared" si="55"/>
        <v>60000</v>
      </c>
      <c r="O509" s="172">
        <f t="shared" si="56"/>
        <v>4.9315068493150687</v>
      </c>
      <c r="P509" s="172">
        <f t="shared" si="57"/>
        <v>4.9315068493150687</v>
      </c>
    </row>
    <row r="510" spans="12:16" ht="15" customHeight="1" x14ac:dyDescent="0.3">
      <c r="L510" s="171">
        <f t="shared" si="54"/>
        <v>46620</v>
      </c>
      <c r="M510" s="172">
        <f t="shared" si="53"/>
        <v>0</v>
      </c>
      <c r="N510" s="172">
        <f t="shared" si="55"/>
        <v>60000</v>
      </c>
      <c r="O510" s="172">
        <f t="shared" si="56"/>
        <v>4.9315068493150687</v>
      </c>
      <c r="P510" s="172">
        <f t="shared" si="57"/>
        <v>4.9315068493150687</v>
      </c>
    </row>
    <row r="511" spans="12:16" ht="15" customHeight="1" x14ac:dyDescent="0.3">
      <c r="L511" s="171">
        <f t="shared" si="54"/>
        <v>46621</v>
      </c>
      <c r="M511" s="172">
        <f t="shared" si="53"/>
        <v>0</v>
      </c>
      <c r="N511" s="172">
        <f t="shared" si="55"/>
        <v>60000</v>
      </c>
      <c r="O511" s="172">
        <f t="shared" si="56"/>
        <v>4.9315068493150687</v>
      </c>
      <c r="P511" s="172">
        <f t="shared" si="57"/>
        <v>4.9315068493150687</v>
      </c>
    </row>
    <row r="512" spans="12:16" ht="15" customHeight="1" x14ac:dyDescent="0.3">
      <c r="L512" s="171">
        <f t="shared" si="54"/>
        <v>46622</v>
      </c>
      <c r="M512" s="172">
        <f t="shared" si="53"/>
        <v>0</v>
      </c>
      <c r="N512" s="172">
        <f t="shared" si="55"/>
        <v>60000</v>
      </c>
      <c r="O512" s="172">
        <f t="shared" si="56"/>
        <v>4.9315068493150687</v>
      </c>
      <c r="P512" s="172">
        <f t="shared" si="57"/>
        <v>4.9315068493150687</v>
      </c>
    </row>
    <row r="513" spans="12:16" ht="15" customHeight="1" x14ac:dyDescent="0.3">
      <c r="L513" s="171">
        <f t="shared" si="54"/>
        <v>46623</v>
      </c>
      <c r="M513" s="172">
        <f t="shared" si="53"/>
        <v>0</v>
      </c>
      <c r="N513" s="172">
        <f t="shared" si="55"/>
        <v>60000</v>
      </c>
      <c r="O513" s="172">
        <f t="shared" si="56"/>
        <v>4.9315068493150687</v>
      </c>
      <c r="P513" s="172">
        <f t="shared" si="57"/>
        <v>4.9315068493150687</v>
      </c>
    </row>
    <row r="514" spans="12:16" ht="15" customHeight="1" x14ac:dyDescent="0.3">
      <c r="L514" s="171">
        <f t="shared" si="54"/>
        <v>46624</v>
      </c>
      <c r="M514" s="172">
        <f t="shared" si="53"/>
        <v>0</v>
      </c>
      <c r="N514" s="172">
        <f t="shared" si="55"/>
        <v>60000</v>
      </c>
      <c r="O514" s="172">
        <f t="shared" si="56"/>
        <v>4.9315068493150687</v>
      </c>
      <c r="P514" s="172">
        <f t="shared" si="57"/>
        <v>4.9315068493150687</v>
      </c>
    </row>
    <row r="515" spans="12:16" ht="15" customHeight="1" x14ac:dyDescent="0.3">
      <c r="L515" s="171">
        <f t="shared" si="54"/>
        <v>46625</v>
      </c>
      <c r="M515" s="172">
        <f t="shared" si="53"/>
        <v>0</v>
      </c>
      <c r="N515" s="172">
        <f t="shared" si="55"/>
        <v>60000</v>
      </c>
      <c r="O515" s="172">
        <f t="shared" si="56"/>
        <v>4.9315068493150687</v>
      </c>
      <c r="P515" s="172">
        <f t="shared" si="57"/>
        <v>4.9315068493150687</v>
      </c>
    </row>
    <row r="516" spans="12:16" ht="15" customHeight="1" x14ac:dyDescent="0.3">
      <c r="L516" s="171">
        <f t="shared" si="54"/>
        <v>46626</v>
      </c>
      <c r="M516" s="172">
        <f t="shared" si="53"/>
        <v>0</v>
      </c>
      <c r="N516" s="172">
        <f t="shared" si="55"/>
        <v>60000</v>
      </c>
      <c r="O516" s="172">
        <f t="shared" si="56"/>
        <v>4.9315068493150687</v>
      </c>
      <c r="P516" s="172">
        <f t="shared" si="57"/>
        <v>4.9315068493150687</v>
      </c>
    </row>
    <row r="517" spans="12:16" ht="15" customHeight="1" x14ac:dyDescent="0.3">
      <c r="L517" s="171">
        <f t="shared" si="54"/>
        <v>46627</v>
      </c>
      <c r="M517" s="172">
        <f t="shared" si="53"/>
        <v>0</v>
      </c>
      <c r="N517" s="172">
        <f t="shared" si="55"/>
        <v>60000</v>
      </c>
      <c r="O517" s="172">
        <f t="shared" si="56"/>
        <v>4.9315068493150687</v>
      </c>
      <c r="P517" s="172">
        <f t="shared" si="57"/>
        <v>4.9315068493150687</v>
      </c>
    </row>
    <row r="518" spans="12:16" ht="15" customHeight="1" x14ac:dyDescent="0.3">
      <c r="L518" s="171">
        <f t="shared" si="54"/>
        <v>46628</v>
      </c>
      <c r="M518" s="172">
        <f t="shared" si="53"/>
        <v>0</v>
      </c>
      <c r="N518" s="172">
        <f t="shared" si="55"/>
        <v>60000</v>
      </c>
      <c r="O518" s="172">
        <f t="shared" si="56"/>
        <v>4.9315068493150687</v>
      </c>
      <c r="P518" s="172">
        <f t="shared" si="57"/>
        <v>4.9315068493150687</v>
      </c>
    </row>
    <row r="519" spans="12:16" ht="15" customHeight="1" x14ac:dyDescent="0.3">
      <c r="L519" s="171">
        <f t="shared" si="54"/>
        <v>46629</v>
      </c>
      <c r="M519" s="172">
        <f t="shared" si="53"/>
        <v>0</v>
      </c>
      <c r="N519" s="172">
        <f t="shared" si="55"/>
        <v>60000</v>
      </c>
      <c r="O519" s="172">
        <f t="shared" si="56"/>
        <v>4.9315068493150687</v>
      </c>
      <c r="P519" s="172">
        <f t="shared" si="57"/>
        <v>4.9315068493150687</v>
      </c>
    </row>
    <row r="520" spans="12:16" ht="15" customHeight="1" x14ac:dyDescent="0.3">
      <c r="L520" s="171">
        <f t="shared" si="54"/>
        <v>46630</v>
      </c>
      <c r="M520" s="172">
        <f t="shared" si="53"/>
        <v>0</v>
      </c>
      <c r="N520" s="172">
        <f t="shared" si="55"/>
        <v>60000</v>
      </c>
      <c r="O520" s="172">
        <f t="shared" si="56"/>
        <v>4.9315068493150687</v>
      </c>
      <c r="P520" s="172">
        <f t="shared" si="57"/>
        <v>4.9315068493150687</v>
      </c>
    </row>
    <row r="521" spans="12:16" ht="15" customHeight="1" x14ac:dyDescent="0.3">
      <c r="L521" s="171">
        <f t="shared" si="54"/>
        <v>46631</v>
      </c>
      <c r="M521" s="172">
        <f t="shared" si="53"/>
        <v>0</v>
      </c>
      <c r="N521" s="172">
        <f t="shared" si="55"/>
        <v>60000</v>
      </c>
      <c r="O521" s="172">
        <f t="shared" si="56"/>
        <v>4.9315068493150687</v>
      </c>
      <c r="P521" s="172">
        <f t="shared" si="57"/>
        <v>4.9315068493150687</v>
      </c>
    </row>
    <row r="522" spans="12:16" ht="15" customHeight="1" x14ac:dyDescent="0.3">
      <c r="L522" s="171">
        <f t="shared" si="54"/>
        <v>46632</v>
      </c>
      <c r="M522" s="172">
        <f t="shared" si="53"/>
        <v>0</v>
      </c>
      <c r="N522" s="172">
        <f t="shared" si="55"/>
        <v>60000</v>
      </c>
      <c r="O522" s="172">
        <f t="shared" si="56"/>
        <v>4.9315068493150687</v>
      </c>
      <c r="P522" s="172">
        <f t="shared" si="57"/>
        <v>4.9315068493150687</v>
      </c>
    </row>
    <row r="523" spans="12:16" ht="15" customHeight="1" x14ac:dyDescent="0.3">
      <c r="L523" s="171">
        <f t="shared" si="54"/>
        <v>46633</v>
      </c>
      <c r="M523" s="172">
        <f t="shared" si="53"/>
        <v>0</v>
      </c>
      <c r="N523" s="172">
        <f t="shared" si="55"/>
        <v>60000</v>
      </c>
      <c r="O523" s="172">
        <f t="shared" si="56"/>
        <v>4.9315068493150687</v>
      </c>
      <c r="P523" s="172">
        <f t="shared" si="57"/>
        <v>4.9315068493150687</v>
      </c>
    </row>
    <row r="524" spans="12:16" ht="15" customHeight="1" x14ac:dyDescent="0.3">
      <c r="L524" s="171">
        <f t="shared" si="54"/>
        <v>46634</v>
      </c>
      <c r="M524" s="172">
        <f t="shared" si="53"/>
        <v>0</v>
      </c>
      <c r="N524" s="172">
        <f t="shared" si="55"/>
        <v>60000</v>
      </c>
      <c r="O524" s="172">
        <f t="shared" si="56"/>
        <v>4.9315068493150687</v>
      </c>
      <c r="P524" s="172">
        <f t="shared" si="57"/>
        <v>4.9315068493150687</v>
      </c>
    </row>
    <row r="525" spans="12:16" ht="15" customHeight="1" x14ac:dyDescent="0.3">
      <c r="L525" s="171">
        <f t="shared" si="54"/>
        <v>46635</v>
      </c>
      <c r="M525" s="172">
        <f t="shared" si="53"/>
        <v>0</v>
      </c>
      <c r="N525" s="172">
        <f t="shared" si="55"/>
        <v>60000</v>
      </c>
      <c r="O525" s="172">
        <f t="shared" si="56"/>
        <v>4.9315068493150687</v>
      </c>
      <c r="P525" s="172">
        <f t="shared" si="57"/>
        <v>4.9315068493150687</v>
      </c>
    </row>
    <row r="526" spans="12:16" ht="15" customHeight="1" x14ac:dyDescent="0.3">
      <c r="L526" s="171">
        <f t="shared" si="54"/>
        <v>46636</v>
      </c>
      <c r="M526" s="172">
        <f t="shared" si="53"/>
        <v>0</v>
      </c>
      <c r="N526" s="172">
        <f t="shared" si="55"/>
        <v>60000</v>
      </c>
      <c r="O526" s="172">
        <f t="shared" si="56"/>
        <v>4.9315068493150687</v>
      </c>
      <c r="P526" s="172">
        <f t="shared" si="57"/>
        <v>4.9315068493150687</v>
      </c>
    </row>
    <row r="527" spans="12:16" ht="15" customHeight="1" x14ac:dyDescent="0.3">
      <c r="L527" s="171">
        <f t="shared" si="54"/>
        <v>46637</v>
      </c>
      <c r="M527" s="172">
        <f t="shared" si="53"/>
        <v>0</v>
      </c>
      <c r="N527" s="172">
        <f t="shared" si="55"/>
        <v>60000</v>
      </c>
      <c r="O527" s="172">
        <f t="shared" si="56"/>
        <v>4.9315068493150687</v>
      </c>
      <c r="P527" s="172">
        <f t="shared" si="57"/>
        <v>4.9315068493150687</v>
      </c>
    </row>
    <row r="528" spans="12:16" ht="15" customHeight="1" x14ac:dyDescent="0.3">
      <c r="L528" s="171">
        <f t="shared" si="54"/>
        <v>46638</v>
      </c>
      <c r="M528" s="172">
        <f t="shared" si="53"/>
        <v>0</v>
      </c>
      <c r="N528" s="172">
        <f t="shared" si="55"/>
        <v>60000</v>
      </c>
      <c r="O528" s="172">
        <f t="shared" si="56"/>
        <v>4.9315068493150687</v>
      </c>
      <c r="P528" s="172">
        <f t="shared" si="57"/>
        <v>4.9315068493150687</v>
      </c>
    </row>
    <row r="529" spans="12:16" ht="15" customHeight="1" x14ac:dyDescent="0.3">
      <c r="L529" s="171">
        <f t="shared" si="54"/>
        <v>46639</v>
      </c>
      <c r="M529" s="172">
        <f t="shared" si="53"/>
        <v>0</v>
      </c>
      <c r="N529" s="172">
        <f t="shared" si="55"/>
        <v>60000</v>
      </c>
      <c r="O529" s="172">
        <f t="shared" si="56"/>
        <v>4.9315068493150687</v>
      </c>
      <c r="P529" s="172">
        <f t="shared" si="57"/>
        <v>4.9315068493150687</v>
      </c>
    </row>
    <row r="530" spans="12:16" ht="15" customHeight="1" x14ac:dyDescent="0.3">
      <c r="L530" s="171">
        <f t="shared" si="54"/>
        <v>46640</v>
      </c>
      <c r="M530" s="172">
        <f t="shared" si="53"/>
        <v>0</v>
      </c>
      <c r="N530" s="172">
        <f t="shared" si="55"/>
        <v>60000</v>
      </c>
      <c r="O530" s="172">
        <f t="shared" si="56"/>
        <v>4.9315068493150687</v>
      </c>
      <c r="P530" s="172">
        <f t="shared" si="57"/>
        <v>4.9315068493150687</v>
      </c>
    </row>
    <row r="531" spans="12:16" ht="15" customHeight="1" x14ac:dyDescent="0.3">
      <c r="L531" s="171">
        <f t="shared" si="54"/>
        <v>46641</v>
      </c>
      <c r="M531" s="172">
        <f t="shared" ref="M531:M594" si="58">IFERROR(VLOOKUP(L531,$B$19:$E$80,4,FALSE),0)</f>
        <v>0</v>
      </c>
      <c r="N531" s="172">
        <f t="shared" si="55"/>
        <v>60000</v>
      </c>
      <c r="O531" s="172">
        <f t="shared" si="56"/>
        <v>4.9315068493150687</v>
      </c>
      <c r="P531" s="172">
        <f t="shared" si="57"/>
        <v>4.9315068493150687</v>
      </c>
    </row>
    <row r="532" spans="12:16" ht="15" customHeight="1" x14ac:dyDescent="0.3">
      <c r="L532" s="171">
        <f t="shared" ref="L532:L595" si="59">IFERROR(IF(MAX(L531+1,$F$5+1)&gt;$J$10,"-",MAX(L531+1,$F$5+1)),"-")</f>
        <v>46642</v>
      </c>
      <c r="M532" s="172">
        <f t="shared" si="58"/>
        <v>0</v>
      </c>
      <c r="N532" s="172">
        <f t="shared" ref="N532:N595" si="60">IF(ISNUMBER(N531),N531-M532,$E$8)</f>
        <v>60000</v>
      </c>
      <c r="O532" s="172">
        <f t="shared" ref="O532:O595" si="61">IFERROR(IF(ISNUMBER(N531),N531,$E$8)*IF(L532&gt;=$J$8,$E$13,$E$12)/IF(MOD(YEAR(L532),4),365,366)*IF(ISBLANK(L531),L532-$F$5,L532-L531),0)</f>
        <v>4.9315068493150687</v>
      </c>
      <c r="P532" s="172">
        <f t="shared" ref="P532:P595" si="62">IFERROR(IF(ISNUMBER(N531),N531,$E$8)*3%/IF(MOD(YEAR(L532),4),365,366)*IF(ISBLANK(L531),(L532-$F$5),L532-L531),0)</f>
        <v>4.9315068493150687</v>
      </c>
    </row>
    <row r="533" spans="12:16" ht="15" customHeight="1" x14ac:dyDescent="0.3">
      <c r="L533" s="171">
        <f t="shared" si="59"/>
        <v>46643</v>
      </c>
      <c r="M533" s="172">
        <f t="shared" si="58"/>
        <v>0</v>
      </c>
      <c r="N533" s="172">
        <f t="shared" si="60"/>
        <v>60000</v>
      </c>
      <c r="O533" s="172">
        <f t="shared" si="61"/>
        <v>4.9315068493150687</v>
      </c>
      <c r="P533" s="172">
        <f t="shared" si="62"/>
        <v>4.9315068493150687</v>
      </c>
    </row>
    <row r="534" spans="12:16" ht="15" customHeight="1" x14ac:dyDescent="0.3">
      <c r="L534" s="171">
        <f t="shared" si="59"/>
        <v>46644</v>
      </c>
      <c r="M534" s="172">
        <f t="shared" si="58"/>
        <v>0</v>
      </c>
      <c r="N534" s="172">
        <f t="shared" si="60"/>
        <v>60000</v>
      </c>
      <c r="O534" s="172">
        <f t="shared" si="61"/>
        <v>4.9315068493150687</v>
      </c>
      <c r="P534" s="172">
        <f t="shared" si="62"/>
        <v>4.9315068493150687</v>
      </c>
    </row>
    <row r="535" spans="12:16" ht="15" customHeight="1" x14ac:dyDescent="0.3">
      <c r="L535" s="171">
        <f t="shared" si="59"/>
        <v>46645</v>
      </c>
      <c r="M535" s="172">
        <f t="shared" si="58"/>
        <v>0</v>
      </c>
      <c r="N535" s="172">
        <f t="shared" si="60"/>
        <v>60000</v>
      </c>
      <c r="O535" s="172">
        <f t="shared" si="61"/>
        <v>4.9315068493150687</v>
      </c>
      <c r="P535" s="172">
        <f t="shared" si="62"/>
        <v>4.9315068493150687</v>
      </c>
    </row>
    <row r="536" spans="12:16" ht="15" customHeight="1" x14ac:dyDescent="0.3">
      <c r="L536" s="171">
        <f t="shared" si="59"/>
        <v>46646</v>
      </c>
      <c r="M536" s="172">
        <f t="shared" si="58"/>
        <v>0</v>
      </c>
      <c r="N536" s="172">
        <f t="shared" si="60"/>
        <v>60000</v>
      </c>
      <c r="O536" s="172">
        <f t="shared" si="61"/>
        <v>4.9315068493150687</v>
      </c>
      <c r="P536" s="172">
        <f t="shared" si="62"/>
        <v>4.9315068493150687</v>
      </c>
    </row>
    <row r="537" spans="12:16" ht="15" customHeight="1" x14ac:dyDescent="0.3">
      <c r="L537" s="171">
        <f t="shared" si="59"/>
        <v>46647</v>
      </c>
      <c r="M537" s="172">
        <f t="shared" si="58"/>
        <v>0</v>
      </c>
      <c r="N537" s="172">
        <f t="shared" si="60"/>
        <v>60000</v>
      </c>
      <c r="O537" s="172">
        <f t="shared" si="61"/>
        <v>4.9315068493150687</v>
      </c>
      <c r="P537" s="172">
        <f t="shared" si="62"/>
        <v>4.9315068493150687</v>
      </c>
    </row>
    <row r="538" spans="12:16" ht="15" customHeight="1" x14ac:dyDescent="0.3">
      <c r="L538" s="171">
        <f t="shared" si="59"/>
        <v>46648</v>
      </c>
      <c r="M538" s="172">
        <f t="shared" si="58"/>
        <v>0</v>
      </c>
      <c r="N538" s="172">
        <f t="shared" si="60"/>
        <v>60000</v>
      </c>
      <c r="O538" s="172">
        <f t="shared" si="61"/>
        <v>4.9315068493150687</v>
      </c>
      <c r="P538" s="172">
        <f t="shared" si="62"/>
        <v>4.9315068493150687</v>
      </c>
    </row>
    <row r="539" spans="12:16" ht="15" customHeight="1" x14ac:dyDescent="0.3">
      <c r="L539" s="171">
        <f t="shared" si="59"/>
        <v>46649</v>
      </c>
      <c r="M539" s="172">
        <f t="shared" si="58"/>
        <v>0</v>
      </c>
      <c r="N539" s="172">
        <f t="shared" si="60"/>
        <v>60000</v>
      </c>
      <c r="O539" s="172">
        <f t="shared" si="61"/>
        <v>4.9315068493150687</v>
      </c>
      <c r="P539" s="172">
        <f t="shared" si="62"/>
        <v>4.9315068493150687</v>
      </c>
    </row>
    <row r="540" spans="12:16" ht="15" customHeight="1" x14ac:dyDescent="0.3">
      <c r="L540" s="171">
        <f t="shared" si="59"/>
        <v>46650</v>
      </c>
      <c r="M540" s="172">
        <f t="shared" si="58"/>
        <v>0</v>
      </c>
      <c r="N540" s="172">
        <f t="shared" si="60"/>
        <v>60000</v>
      </c>
      <c r="O540" s="172">
        <f t="shared" si="61"/>
        <v>4.9315068493150687</v>
      </c>
      <c r="P540" s="172">
        <f t="shared" si="62"/>
        <v>4.9315068493150687</v>
      </c>
    </row>
    <row r="541" spans="12:16" ht="15" customHeight="1" x14ac:dyDescent="0.3">
      <c r="L541" s="171">
        <f t="shared" si="59"/>
        <v>46651</v>
      </c>
      <c r="M541" s="172">
        <f t="shared" si="58"/>
        <v>0</v>
      </c>
      <c r="N541" s="172">
        <f t="shared" si="60"/>
        <v>60000</v>
      </c>
      <c r="O541" s="172">
        <f t="shared" si="61"/>
        <v>4.9315068493150687</v>
      </c>
      <c r="P541" s="172">
        <f t="shared" si="62"/>
        <v>4.9315068493150687</v>
      </c>
    </row>
    <row r="542" spans="12:16" ht="15" customHeight="1" x14ac:dyDescent="0.3">
      <c r="L542" s="171">
        <f t="shared" si="59"/>
        <v>46652</v>
      </c>
      <c r="M542" s="172">
        <f t="shared" si="58"/>
        <v>0</v>
      </c>
      <c r="N542" s="172">
        <f t="shared" si="60"/>
        <v>60000</v>
      </c>
      <c r="O542" s="172">
        <f t="shared" si="61"/>
        <v>4.9315068493150687</v>
      </c>
      <c r="P542" s="172">
        <f t="shared" si="62"/>
        <v>4.9315068493150687</v>
      </c>
    </row>
    <row r="543" spans="12:16" ht="15" customHeight="1" x14ac:dyDescent="0.3">
      <c r="L543" s="171">
        <f t="shared" si="59"/>
        <v>46653</v>
      </c>
      <c r="M543" s="172">
        <f t="shared" si="58"/>
        <v>0</v>
      </c>
      <c r="N543" s="172">
        <f t="shared" si="60"/>
        <v>60000</v>
      </c>
      <c r="O543" s="172">
        <f t="shared" si="61"/>
        <v>4.9315068493150687</v>
      </c>
      <c r="P543" s="172">
        <f t="shared" si="62"/>
        <v>4.9315068493150687</v>
      </c>
    </row>
    <row r="544" spans="12:16" ht="15" customHeight="1" x14ac:dyDescent="0.3">
      <c r="L544" s="171">
        <f t="shared" si="59"/>
        <v>46654</v>
      </c>
      <c r="M544" s="172">
        <f t="shared" si="58"/>
        <v>0</v>
      </c>
      <c r="N544" s="172">
        <f t="shared" si="60"/>
        <v>60000</v>
      </c>
      <c r="O544" s="172">
        <f t="shared" si="61"/>
        <v>4.9315068493150687</v>
      </c>
      <c r="P544" s="172">
        <f t="shared" si="62"/>
        <v>4.9315068493150687</v>
      </c>
    </row>
    <row r="545" spans="12:16" ht="15" customHeight="1" x14ac:dyDescent="0.3">
      <c r="L545" s="171">
        <f t="shared" si="59"/>
        <v>46655</v>
      </c>
      <c r="M545" s="172">
        <f t="shared" si="58"/>
        <v>0</v>
      </c>
      <c r="N545" s="172">
        <f t="shared" si="60"/>
        <v>60000</v>
      </c>
      <c r="O545" s="172">
        <f t="shared" si="61"/>
        <v>4.9315068493150687</v>
      </c>
      <c r="P545" s="172">
        <f t="shared" si="62"/>
        <v>4.9315068493150687</v>
      </c>
    </row>
    <row r="546" spans="12:16" ht="15" customHeight="1" x14ac:dyDescent="0.3">
      <c r="L546" s="171">
        <f t="shared" si="59"/>
        <v>46656</v>
      </c>
      <c r="M546" s="172">
        <f t="shared" si="58"/>
        <v>0</v>
      </c>
      <c r="N546" s="172">
        <f t="shared" si="60"/>
        <v>60000</v>
      </c>
      <c r="O546" s="172">
        <f t="shared" si="61"/>
        <v>4.9315068493150687</v>
      </c>
      <c r="P546" s="172">
        <f t="shared" si="62"/>
        <v>4.9315068493150687</v>
      </c>
    </row>
    <row r="547" spans="12:16" ht="15" customHeight="1" x14ac:dyDescent="0.3">
      <c r="L547" s="171">
        <f t="shared" si="59"/>
        <v>46657</v>
      </c>
      <c r="M547" s="172">
        <f t="shared" si="58"/>
        <v>0</v>
      </c>
      <c r="N547" s="172">
        <f t="shared" si="60"/>
        <v>60000</v>
      </c>
      <c r="O547" s="172">
        <f t="shared" si="61"/>
        <v>4.9315068493150687</v>
      </c>
      <c r="P547" s="172">
        <f t="shared" si="62"/>
        <v>4.9315068493150687</v>
      </c>
    </row>
    <row r="548" spans="12:16" ht="15" customHeight="1" x14ac:dyDescent="0.3">
      <c r="L548" s="171">
        <f t="shared" si="59"/>
        <v>46658</v>
      </c>
      <c r="M548" s="172">
        <f t="shared" si="58"/>
        <v>0</v>
      </c>
      <c r="N548" s="172">
        <f t="shared" si="60"/>
        <v>60000</v>
      </c>
      <c r="O548" s="172">
        <f t="shared" si="61"/>
        <v>4.9315068493150687</v>
      </c>
      <c r="P548" s="172">
        <f t="shared" si="62"/>
        <v>4.9315068493150687</v>
      </c>
    </row>
    <row r="549" spans="12:16" ht="15" customHeight="1" x14ac:dyDescent="0.3">
      <c r="L549" s="171">
        <f t="shared" si="59"/>
        <v>46659</v>
      </c>
      <c r="M549" s="172">
        <f t="shared" si="58"/>
        <v>0</v>
      </c>
      <c r="N549" s="172">
        <f t="shared" si="60"/>
        <v>60000</v>
      </c>
      <c r="O549" s="172">
        <f t="shared" si="61"/>
        <v>4.9315068493150687</v>
      </c>
      <c r="P549" s="172">
        <f t="shared" si="62"/>
        <v>4.9315068493150687</v>
      </c>
    </row>
    <row r="550" spans="12:16" ht="15" customHeight="1" x14ac:dyDescent="0.3">
      <c r="L550" s="171">
        <f t="shared" si="59"/>
        <v>46660</v>
      </c>
      <c r="M550" s="172">
        <f t="shared" si="58"/>
        <v>0</v>
      </c>
      <c r="N550" s="172">
        <f t="shared" si="60"/>
        <v>60000</v>
      </c>
      <c r="O550" s="172">
        <f t="shared" si="61"/>
        <v>4.9315068493150687</v>
      </c>
      <c r="P550" s="172">
        <f t="shared" si="62"/>
        <v>4.9315068493150687</v>
      </c>
    </row>
    <row r="551" spans="12:16" ht="15" customHeight="1" x14ac:dyDescent="0.3">
      <c r="L551" s="171">
        <f t="shared" si="59"/>
        <v>46661</v>
      </c>
      <c r="M551" s="172">
        <f t="shared" si="58"/>
        <v>0</v>
      </c>
      <c r="N551" s="172">
        <f t="shared" si="60"/>
        <v>60000</v>
      </c>
      <c r="O551" s="172">
        <f t="shared" si="61"/>
        <v>4.9315068493150687</v>
      </c>
      <c r="P551" s="172">
        <f t="shared" si="62"/>
        <v>4.9315068493150687</v>
      </c>
    </row>
    <row r="552" spans="12:16" ht="15" customHeight="1" x14ac:dyDescent="0.3">
      <c r="L552" s="171">
        <f t="shared" si="59"/>
        <v>46662</v>
      </c>
      <c r="M552" s="172">
        <f t="shared" si="58"/>
        <v>0</v>
      </c>
      <c r="N552" s="172">
        <f t="shared" si="60"/>
        <v>60000</v>
      </c>
      <c r="O552" s="172">
        <f t="shared" si="61"/>
        <v>4.9315068493150687</v>
      </c>
      <c r="P552" s="172">
        <f t="shared" si="62"/>
        <v>4.9315068493150687</v>
      </c>
    </row>
    <row r="553" spans="12:16" ht="15" customHeight="1" x14ac:dyDescent="0.3">
      <c r="L553" s="171">
        <f t="shared" si="59"/>
        <v>46663</v>
      </c>
      <c r="M553" s="172">
        <f t="shared" si="58"/>
        <v>0</v>
      </c>
      <c r="N553" s="172">
        <f t="shared" si="60"/>
        <v>60000</v>
      </c>
      <c r="O553" s="172">
        <f t="shared" si="61"/>
        <v>4.9315068493150687</v>
      </c>
      <c r="P553" s="172">
        <f t="shared" si="62"/>
        <v>4.9315068493150687</v>
      </c>
    </row>
    <row r="554" spans="12:16" ht="15" customHeight="1" x14ac:dyDescent="0.3">
      <c r="L554" s="171">
        <f t="shared" si="59"/>
        <v>46664</v>
      </c>
      <c r="M554" s="172">
        <f t="shared" si="58"/>
        <v>0</v>
      </c>
      <c r="N554" s="172">
        <f t="shared" si="60"/>
        <v>60000</v>
      </c>
      <c r="O554" s="172">
        <f t="shared" si="61"/>
        <v>4.9315068493150687</v>
      </c>
      <c r="P554" s="172">
        <f t="shared" si="62"/>
        <v>4.9315068493150687</v>
      </c>
    </row>
    <row r="555" spans="12:16" ht="15" customHeight="1" x14ac:dyDescent="0.3">
      <c r="L555" s="171">
        <f t="shared" si="59"/>
        <v>46665</v>
      </c>
      <c r="M555" s="172">
        <f t="shared" si="58"/>
        <v>0</v>
      </c>
      <c r="N555" s="172">
        <f t="shared" si="60"/>
        <v>60000</v>
      </c>
      <c r="O555" s="172">
        <f t="shared" si="61"/>
        <v>4.9315068493150687</v>
      </c>
      <c r="P555" s="172">
        <f t="shared" si="62"/>
        <v>4.9315068493150687</v>
      </c>
    </row>
    <row r="556" spans="12:16" ht="15" customHeight="1" x14ac:dyDescent="0.3">
      <c r="L556" s="171">
        <f t="shared" si="59"/>
        <v>46666</v>
      </c>
      <c r="M556" s="172">
        <f t="shared" si="58"/>
        <v>0</v>
      </c>
      <c r="N556" s="172">
        <f t="shared" si="60"/>
        <v>60000</v>
      </c>
      <c r="O556" s="172">
        <f t="shared" si="61"/>
        <v>4.9315068493150687</v>
      </c>
      <c r="P556" s="172">
        <f t="shared" si="62"/>
        <v>4.9315068493150687</v>
      </c>
    </row>
    <row r="557" spans="12:16" ht="15" customHeight="1" x14ac:dyDescent="0.3">
      <c r="L557" s="171">
        <f t="shared" si="59"/>
        <v>46667</v>
      </c>
      <c r="M557" s="172">
        <f t="shared" si="58"/>
        <v>0</v>
      </c>
      <c r="N557" s="172">
        <f t="shared" si="60"/>
        <v>60000</v>
      </c>
      <c r="O557" s="172">
        <f t="shared" si="61"/>
        <v>4.9315068493150687</v>
      </c>
      <c r="P557" s="172">
        <f t="shared" si="62"/>
        <v>4.9315068493150687</v>
      </c>
    </row>
    <row r="558" spans="12:16" ht="15" customHeight="1" x14ac:dyDescent="0.3">
      <c r="L558" s="171">
        <f t="shared" si="59"/>
        <v>46668</v>
      </c>
      <c r="M558" s="172">
        <f t="shared" si="58"/>
        <v>0</v>
      </c>
      <c r="N558" s="172">
        <f t="shared" si="60"/>
        <v>60000</v>
      </c>
      <c r="O558" s="172">
        <f t="shared" si="61"/>
        <v>4.9315068493150687</v>
      </c>
      <c r="P558" s="172">
        <f t="shared" si="62"/>
        <v>4.9315068493150687</v>
      </c>
    </row>
    <row r="559" spans="12:16" ht="15" customHeight="1" x14ac:dyDescent="0.3">
      <c r="L559" s="171">
        <f t="shared" si="59"/>
        <v>46669</v>
      </c>
      <c r="M559" s="172">
        <f t="shared" si="58"/>
        <v>0</v>
      </c>
      <c r="N559" s="172">
        <f t="shared" si="60"/>
        <v>60000</v>
      </c>
      <c r="O559" s="172">
        <f t="shared" si="61"/>
        <v>4.9315068493150687</v>
      </c>
      <c r="P559" s="172">
        <f t="shared" si="62"/>
        <v>4.9315068493150687</v>
      </c>
    </row>
    <row r="560" spans="12:16" ht="15" customHeight="1" x14ac:dyDescent="0.3">
      <c r="L560" s="171">
        <f t="shared" si="59"/>
        <v>46670</v>
      </c>
      <c r="M560" s="172">
        <f t="shared" si="58"/>
        <v>0</v>
      </c>
      <c r="N560" s="172">
        <f t="shared" si="60"/>
        <v>60000</v>
      </c>
      <c r="O560" s="172">
        <f t="shared" si="61"/>
        <v>4.9315068493150687</v>
      </c>
      <c r="P560" s="172">
        <f t="shared" si="62"/>
        <v>4.9315068493150687</v>
      </c>
    </row>
    <row r="561" spans="12:16" ht="15" customHeight="1" x14ac:dyDescent="0.3">
      <c r="L561" s="171">
        <f t="shared" si="59"/>
        <v>46671</v>
      </c>
      <c r="M561" s="172">
        <f t="shared" si="58"/>
        <v>0</v>
      </c>
      <c r="N561" s="172">
        <f t="shared" si="60"/>
        <v>60000</v>
      </c>
      <c r="O561" s="172">
        <f t="shared" si="61"/>
        <v>4.9315068493150687</v>
      </c>
      <c r="P561" s="172">
        <f t="shared" si="62"/>
        <v>4.9315068493150687</v>
      </c>
    </row>
    <row r="562" spans="12:16" ht="15" customHeight="1" x14ac:dyDescent="0.3">
      <c r="L562" s="171">
        <f t="shared" si="59"/>
        <v>46672</v>
      </c>
      <c r="M562" s="172">
        <f t="shared" si="58"/>
        <v>0</v>
      </c>
      <c r="N562" s="172">
        <f t="shared" si="60"/>
        <v>60000</v>
      </c>
      <c r="O562" s="172">
        <f t="shared" si="61"/>
        <v>4.9315068493150687</v>
      </c>
      <c r="P562" s="172">
        <f t="shared" si="62"/>
        <v>4.9315068493150687</v>
      </c>
    </row>
    <row r="563" spans="12:16" ht="15" customHeight="1" x14ac:dyDescent="0.3">
      <c r="L563" s="171">
        <f t="shared" si="59"/>
        <v>46673</v>
      </c>
      <c r="M563" s="172">
        <f t="shared" si="58"/>
        <v>0</v>
      </c>
      <c r="N563" s="172">
        <f t="shared" si="60"/>
        <v>60000</v>
      </c>
      <c r="O563" s="172">
        <f t="shared" si="61"/>
        <v>4.9315068493150687</v>
      </c>
      <c r="P563" s="172">
        <f t="shared" si="62"/>
        <v>4.9315068493150687</v>
      </c>
    </row>
    <row r="564" spans="12:16" ht="15" customHeight="1" x14ac:dyDescent="0.3">
      <c r="L564" s="171">
        <f t="shared" si="59"/>
        <v>46674</v>
      </c>
      <c r="M564" s="172">
        <f t="shared" si="58"/>
        <v>0</v>
      </c>
      <c r="N564" s="172">
        <f t="shared" si="60"/>
        <v>60000</v>
      </c>
      <c r="O564" s="172">
        <f t="shared" si="61"/>
        <v>4.9315068493150687</v>
      </c>
      <c r="P564" s="172">
        <f t="shared" si="62"/>
        <v>4.9315068493150687</v>
      </c>
    </row>
    <row r="565" spans="12:16" ht="15" customHeight="1" x14ac:dyDescent="0.3">
      <c r="L565" s="171">
        <f t="shared" si="59"/>
        <v>46675</v>
      </c>
      <c r="M565" s="172">
        <f t="shared" si="58"/>
        <v>0</v>
      </c>
      <c r="N565" s="172">
        <f t="shared" si="60"/>
        <v>60000</v>
      </c>
      <c r="O565" s="172">
        <f t="shared" si="61"/>
        <v>4.9315068493150687</v>
      </c>
      <c r="P565" s="172">
        <f t="shared" si="62"/>
        <v>4.9315068493150687</v>
      </c>
    </row>
    <row r="566" spans="12:16" ht="15" customHeight="1" x14ac:dyDescent="0.3">
      <c r="L566" s="171">
        <f t="shared" si="59"/>
        <v>46676</v>
      </c>
      <c r="M566" s="172">
        <f t="shared" si="58"/>
        <v>0</v>
      </c>
      <c r="N566" s="172">
        <f t="shared" si="60"/>
        <v>60000</v>
      </c>
      <c r="O566" s="172">
        <f t="shared" si="61"/>
        <v>4.9315068493150687</v>
      </c>
      <c r="P566" s="172">
        <f t="shared" si="62"/>
        <v>4.9315068493150687</v>
      </c>
    </row>
    <row r="567" spans="12:16" ht="15" customHeight="1" x14ac:dyDescent="0.3">
      <c r="L567" s="171">
        <f t="shared" si="59"/>
        <v>46677</v>
      </c>
      <c r="M567" s="172">
        <f t="shared" si="58"/>
        <v>0</v>
      </c>
      <c r="N567" s="172">
        <f t="shared" si="60"/>
        <v>60000</v>
      </c>
      <c r="O567" s="172">
        <f t="shared" si="61"/>
        <v>4.9315068493150687</v>
      </c>
      <c r="P567" s="172">
        <f t="shared" si="62"/>
        <v>4.9315068493150687</v>
      </c>
    </row>
    <row r="568" spans="12:16" ht="15" customHeight="1" x14ac:dyDescent="0.3">
      <c r="L568" s="171">
        <f t="shared" si="59"/>
        <v>46678</v>
      </c>
      <c r="M568" s="172">
        <f t="shared" si="58"/>
        <v>0</v>
      </c>
      <c r="N568" s="172">
        <f t="shared" si="60"/>
        <v>60000</v>
      </c>
      <c r="O568" s="172">
        <f t="shared" si="61"/>
        <v>4.9315068493150687</v>
      </c>
      <c r="P568" s="172">
        <f t="shared" si="62"/>
        <v>4.9315068493150687</v>
      </c>
    </row>
    <row r="569" spans="12:16" ht="15" customHeight="1" x14ac:dyDescent="0.3">
      <c r="L569" s="171">
        <f t="shared" si="59"/>
        <v>46679</v>
      </c>
      <c r="M569" s="172">
        <f t="shared" si="58"/>
        <v>0</v>
      </c>
      <c r="N569" s="172">
        <f t="shared" si="60"/>
        <v>60000</v>
      </c>
      <c r="O569" s="172">
        <f t="shared" si="61"/>
        <v>4.9315068493150687</v>
      </c>
      <c r="P569" s="172">
        <f t="shared" si="62"/>
        <v>4.9315068493150687</v>
      </c>
    </row>
    <row r="570" spans="12:16" ht="15" customHeight="1" x14ac:dyDescent="0.3">
      <c r="L570" s="171">
        <f t="shared" si="59"/>
        <v>46680</v>
      </c>
      <c r="M570" s="172">
        <f t="shared" si="58"/>
        <v>0</v>
      </c>
      <c r="N570" s="172">
        <f t="shared" si="60"/>
        <v>60000</v>
      </c>
      <c r="O570" s="172">
        <f t="shared" si="61"/>
        <v>4.9315068493150687</v>
      </c>
      <c r="P570" s="172">
        <f t="shared" si="62"/>
        <v>4.9315068493150687</v>
      </c>
    </row>
    <row r="571" spans="12:16" ht="15" customHeight="1" x14ac:dyDescent="0.3">
      <c r="L571" s="171">
        <f t="shared" si="59"/>
        <v>46681</v>
      </c>
      <c r="M571" s="172">
        <f t="shared" si="58"/>
        <v>0</v>
      </c>
      <c r="N571" s="172">
        <f t="shared" si="60"/>
        <v>60000</v>
      </c>
      <c r="O571" s="172">
        <f t="shared" si="61"/>
        <v>4.9315068493150687</v>
      </c>
      <c r="P571" s="172">
        <f t="shared" si="62"/>
        <v>4.9315068493150687</v>
      </c>
    </row>
    <row r="572" spans="12:16" ht="15" customHeight="1" x14ac:dyDescent="0.3">
      <c r="L572" s="171">
        <f t="shared" si="59"/>
        <v>46682</v>
      </c>
      <c r="M572" s="172">
        <f t="shared" si="58"/>
        <v>0</v>
      </c>
      <c r="N572" s="172">
        <f t="shared" si="60"/>
        <v>60000</v>
      </c>
      <c r="O572" s="172">
        <f t="shared" si="61"/>
        <v>4.9315068493150687</v>
      </c>
      <c r="P572" s="172">
        <f t="shared" si="62"/>
        <v>4.9315068493150687</v>
      </c>
    </row>
    <row r="573" spans="12:16" ht="15" customHeight="1" x14ac:dyDescent="0.3">
      <c r="L573" s="171">
        <f t="shared" si="59"/>
        <v>46683</v>
      </c>
      <c r="M573" s="172">
        <f t="shared" si="58"/>
        <v>0</v>
      </c>
      <c r="N573" s="172">
        <f t="shared" si="60"/>
        <v>60000</v>
      </c>
      <c r="O573" s="172">
        <f t="shared" si="61"/>
        <v>4.9315068493150687</v>
      </c>
      <c r="P573" s="172">
        <f t="shared" si="62"/>
        <v>4.9315068493150687</v>
      </c>
    </row>
    <row r="574" spans="12:16" ht="15" customHeight="1" x14ac:dyDescent="0.3">
      <c r="L574" s="171">
        <f t="shared" si="59"/>
        <v>46684</v>
      </c>
      <c r="M574" s="172">
        <f t="shared" si="58"/>
        <v>0</v>
      </c>
      <c r="N574" s="172">
        <f t="shared" si="60"/>
        <v>60000</v>
      </c>
      <c r="O574" s="172">
        <f t="shared" si="61"/>
        <v>4.9315068493150687</v>
      </c>
      <c r="P574" s="172">
        <f t="shared" si="62"/>
        <v>4.9315068493150687</v>
      </c>
    </row>
    <row r="575" spans="12:16" ht="15" customHeight="1" x14ac:dyDescent="0.3">
      <c r="L575" s="171">
        <f t="shared" si="59"/>
        <v>46685</v>
      </c>
      <c r="M575" s="172">
        <f t="shared" si="58"/>
        <v>0</v>
      </c>
      <c r="N575" s="172">
        <f t="shared" si="60"/>
        <v>60000</v>
      </c>
      <c r="O575" s="172">
        <f t="shared" si="61"/>
        <v>4.9315068493150687</v>
      </c>
      <c r="P575" s="172">
        <f t="shared" si="62"/>
        <v>4.9315068493150687</v>
      </c>
    </row>
    <row r="576" spans="12:16" ht="15" customHeight="1" x14ac:dyDescent="0.3">
      <c r="L576" s="171">
        <f t="shared" si="59"/>
        <v>46686</v>
      </c>
      <c r="M576" s="172">
        <f t="shared" si="58"/>
        <v>0</v>
      </c>
      <c r="N576" s="172">
        <f t="shared" si="60"/>
        <v>60000</v>
      </c>
      <c r="O576" s="172">
        <f t="shared" si="61"/>
        <v>4.9315068493150687</v>
      </c>
      <c r="P576" s="172">
        <f t="shared" si="62"/>
        <v>4.9315068493150687</v>
      </c>
    </row>
    <row r="577" spans="12:16" ht="15" customHeight="1" x14ac:dyDescent="0.3">
      <c r="L577" s="171">
        <f t="shared" si="59"/>
        <v>46687</v>
      </c>
      <c r="M577" s="172">
        <f t="shared" si="58"/>
        <v>0</v>
      </c>
      <c r="N577" s="172">
        <f t="shared" si="60"/>
        <v>60000</v>
      </c>
      <c r="O577" s="172">
        <f t="shared" si="61"/>
        <v>4.9315068493150687</v>
      </c>
      <c r="P577" s="172">
        <f t="shared" si="62"/>
        <v>4.9315068493150687</v>
      </c>
    </row>
    <row r="578" spans="12:16" ht="15" customHeight="1" x14ac:dyDescent="0.3">
      <c r="L578" s="171">
        <f t="shared" si="59"/>
        <v>46688</v>
      </c>
      <c r="M578" s="172">
        <f t="shared" si="58"/>
        <v>0</v>
      </c>
      <c r="N578" s="172">
        <f t="shared" si="60"/>
        <v>60000</v>
      </c>
      <c r="O578" s="172">
        <f t="shared" si="61"/>
        <v>4.9315068493150687</v>
      </c>
      <c r="P578" s="172">
        <f t="shared" si="62"/>
        <v>4.9315068493150687</v>
      </c>
    </row>
    <row r="579" spans="12:16" ht="15" customHeight="1" x14ac:dyDescent="0.3">
      <c r="L579" s="171">
        <f t="shared" si="59"/>
        <v>46689</v>
      </c>
      <c r="M579" s="172">
        <f t="shared" si="58"/>
        <v>0</v>
      </c>
      <c r="N579" s="172">
        <f t="shared" si="60"/>
        <v>60000</v>
      </c>
      <c r="O579" s="172">
        <f t="shared" si="61"/>
        <v>4.9315068493150687</v>
      </c>
      <c r="P579" s="172">
        <f t="shared" si="62"/>
        <v>4.9315068493150687</v>
      </c>
    </row>
    <row r="580" spans="12:16" ht="15" customHeight="1" x14ac:dyDescent="0.3">
      <c r="L580" s="171">
        <f t="shared" si="59"/>
        <v>46690</v>
      </c>
      <c r="M580" s="172">
        <f t="shared" si="58"/>
        <v>0</v>
      </c>
      <c r="N580" s="172">
        <f t="shared" si="60"/>
        <v>60000</v>
      </c>
      <c r="O580" s="172">
        <f t="shared" si="61"/>
        <v>4.9315068493150687</v>
      </c>
      <c r="P580" s="172">
        <f t="shared" si="62"/>
        <v>4.9315068493150687</v>
      </c>
    </row>
    <row r="581" spans="12:16" ht="15" customHeight="1" x14ac:dyDescent="0.3">
      <c r="L581" s="171">
        <f t="shared" si="59"/>
        <v>46691</v>
      </c>
      <c r="M581" s="172">
        <f t="shared" si="58"/>
        <v>0</v>
      </c>
      <c r="N581" s="172">
        <f t="shared" si="60"/>
        <v>60000</v>
      </c>
      <c r="O581" s="172">
        <f t="shared" si="61"/>
        <v>4.9315068493150687</v>
      </c>
      <c r="P581" s="172">
        <f t="shared" si="62"/>
        <v>4.9315068493150687</v>
      </c>
    </row>
    <row r="582" spans="12:16" ht="15" customHeight="1" x14ac:dyDescent="0.3">
      <c r="L582" s="171">
        <f t="shared" si="59"/>
        <v>46692</v>
      </c>
      <c r="M582" s="172">
        <f t="shared" si="58"/>
        <v>0</v>
      </c>
      <c r="N582" s="172">
        <f t="shared" si="60"/>
        <v>60000</v>
      </c>
      <c r="O582" s="172">
        <f t="shared" si="61"/>
        <v>4.9315068493150687</v>
      </c>
      <c r="P582" s="172">
        <f t="shared" si="62"/>
        <v>4.9315068493150687</v>
      </c>
    </row>
    <row r="583" spans="12:16" ht="15" customHeight="1" x14ac:dyDescent="0.3">
      <c r="L583" s="171">
        <f t="shared" si="59"/>
        <v>46693</v>
      </c>
      <c r="M583" s="172">
        <f t="shared" si="58"/>
        <v>0</v>
      </c>
      <c r="N583" s="172">
        <f t="shared" si="60"/>
        <v>60000</v>
      </c>
      <c r="O583" s="172">
        <f t="shared" si="61"/>
        <v>4.9315068493150687</v>
      </c>
      <c r="P583" s="172">
        <f t="shared" si="62"/>
        <v>4.9315068493150687</v>
      </c>
    </row>
    <row r="584" spans="12:16" ht="15" customHeight="1" x14ac:dyDescent="0.3">
      <c r="L584" s="171">
        <f t="shared" si="59"/>
        <v>46694</v>
      </c>
      <c r="M584" s="172">
        <f t="shared" si="58"/>
        <v>0</v>
      </c>
      <c r="N584" s="172">
        <f t="shared" si="60"/>
        <v>60000</v>
      </c>
      <c r="O584" s="172">
        <f t="shared" si="61"/>
        <v>4.9315068493150687</v>
      </c>
      <c r="P584" s="172">
        <f t="shared" si="62"/>
        <v>4.9315068493150687</v>
      </c>
    </row>
    <row r="585" spans="12:16" ht="15" customHeight="1" x14ac:dyDescent="0.3">
      <c r="L585" s="171">
        <f t="shared" si="59"/>
        <v>46695</v>
      </c>
      <c r="M585" s="172">
        <f t="shared" si="58"/>
        <v>0</v>
      </c>
      <c r="N585" s="172">
        <f t="shared" si="60"/>
        <v>60000</v>
      </c>
      <c r="O585" s="172">
        <f t="shared" si="61"/>
        <v>4.9315068493150687</v>
      </c>
      <c r="P585" s="172">
        <f t="shared" si="62"/>
        <v>4.9315068493150687</v>
      </c>
    </row>
    <row r="586" spans="12:16" ht="15" customHeight="1" x14ac:dyDescent="0.3">
      <c r="L586" s="171">
        <f t="shared" si="59"/>
        <v>46696</v>
      </c>
      <c r="M586" s="172">
        <f t="shared" si="58"/>
        <v>0</v>
      </c>
      <c r="N586" s="172">
        <f t="shared" si="60"/>
        <v>60000</v>
      </c>
      <c r="O586" s="172">
        <f t="shared" si="61"/>
        <v>4.9315068493150687</v>
      </c>
      <c r="P586" s="172">
        <f t="shared" si="62"/>
        <v>4.9315068493150687</v>
      </c>
    </row>
    <row r="587" spans="12:16" ht="15" customHeight="1" x14ac:dyDescent="0.3">
      <c r="L587" s="171">
        <f t="shared" si="59"/>
        <v>46697</v>
      </c>
      <c r="M587" s="172">
        <f t="shared" si="58"/>
        <v>0</v>
      </c>
      <c r="N587" s="172">
        <f t="shared" si="60"/>
        <v>60000</v>
      </c>
      <c r="O587" s="172">
        <f t="shared" si="61"/>
        <v>4.9315068493150687</v>
      </c>
      <c r="P587" s="172">
        <f t="shared" si="62"/>
        <v>4.9315068493150687</v>
      </c>
    </row>
    <row r="588" spans="12:16" ht="15" customHeight="1" x14ac:dyDescent="0.3">
      <c r="L588" s="171">
        <f t="shared" si="59"/>
        <v>46698</v>
      </c>
      <c r="M588" s="172">
        <f t="shared" si="58"/>
        <v>0</v>
      </c>
      <c r="N588" s="172">
        <f t="shared" si="60"/>
        <v>60000</v>
      </c>
      <c r="O588" s="172">
        <f t="shared" si="61"/>
        <v>4.9315068493150687</v>
      </c>
      <c r="P588" s="172">
        <f t="shared" si="62"/>
        <v>4.9315068493150687</v>
      </c>
    </row>
    <row r="589" spans="12:16" ht="15" customHeight="1" x14ac:dyDescent="0.3">
      <c r="L589" s="171">
        <f t="shared" si="59"/>
        <v>46699</v>
      </c>
      <c r="M589" s="172">
        <f t="shared" si="58"/>
        <v>0</v>
      </c>
      <c r="N589" s="172">
        <f t="shared" si="60"/>
        <v>60000</v>
      </c>
      <c r="O589" s="172">
        <f t="shared" si="61"/>
        <v>4.9315068493150687</v>
      </c>
      <c r="P589" s="172">
        <f t="shared" si="62"/>
        <v>4.9315068493150687</v>
      </c>
    </row>
    <row r="590" spans="12:16" ht="15" customHeight="1" x14ac:dyDescent="0.3">
      <c r="L590" s="171">
        <f t="shared" si="59"/>
        <v>46700</v>
      </c>
      <c r="M590" s="172">
        <f t="shared" si="58"/>
        <v>0</v>
      </c>
      <c r="N590" s="172">
        <f t="shared" si="60"/>
        <v>60000</v>
      </c>
      <c r="O590" s="172">
        <f t="shared" si="61"/>
        <v>4.9315068493150687</v>
      </c>
      <c r="P590" s="172">
        <f t="shared" si="62"/>
        <v>4.9315068493150687</v>
      </c>
    </row>
    <row r="591" spans="12:16" ht="15" customHeight="1" x14ac:dyDescent="0.3">
      <c r="L591" s="171">
        <f t="shared" si="59"/>
        <v>46701</v>
      </c>
      <c r="M591" s="172">
        <f t="shared" si="58"/>
        <v>0</v>
      </c>
      <c r="N591" s="172">
        <f t="shared" si="60"/>
        <v>60000</v>
      </c>
      <c r="O591" s="172">
        <f t="shared" si="61"/>
        <v>4.9315068493150687</v>
      </c>
      <c r="P591" s="172">
        <f t="shared" si="62"/>
        <v>4.9315068493150687</v>
      </c>
    </row>
    <row r="592" spans="12:16" ht="15" customHeight="1" x14ac:dyDescent="0.3">
      <c r="L592" s="171">
        <f t="shared" si="59"/>
        <v>46702</v>
      </c>
      <c r="M592" s="172">
        <f t="shared" si="58"/>
        <v>0</v>
      </c>
      <c r="N592" s="172">
        <f t="shared" si="60"/>
        <v>60000</v>
      </c>
      <c r="O592" s="172">
        <f t="shared" si="61"/>
        <v>4.9315068493150687</v>
      </c>
      <c r="P592" s="172">
        <f t="shared" si="62"/>
        <v>4.9315068493150687</v>
      </c>
    </row>
    <row r="593" spans="12:16" ht="15" customHeight="1" x14ac:dyDescent="0.3">
      <c r="L593" s="171">
        <f t="shared" si="59"/>
        <v>46703</v>
      </c>
      <c r="M593" s="172">
        <f t="shared" si="58"/>
        <v>0</v>
      </c>
      <c r="N593" s="172">
        <f t="shared" si="60"/>
        <v>60000</v>
      </c>
      <c r="O593" s="172">
        <f t="shared" si="61"/>
        <v>4.9315068493150687</v>
      </c>
      <c r="P593" s="172">
        <f t="shared" si="62"/>
        <v>4.9315068493150687</v>
      </c>
    </row>
    <row r="594" spans="12:16" ht="15" customHeight="1" x14ac:dyDescent="0.3">
      <c r="L594" s="171">
        <f t="shared" si="59"/>
        <v>46704</v>
      </c>
      <c r="M594" s="172">
        <f t="shared" si="58"/>
        <v>0</v>
      </c>
      <c r="N594" s="172">
        <f t="shared" si="60"/>
        <v>60000</v>
      </c>
      <c r="O594" s="172">
        <f t="shared" si="61"/>
        <v>4.9315068493150687</v>
      </c>
      <c r="P594" s="172">
        <f t="shared" si="62"/>
        <v>4.9315068493150687</v>
      </c>
    </row>
    <row r="595" spans="12:16" ht="15" customHeight="1" x14ac:dyDescent="0.3">
      <c r="L595" s="171">
        <f t="shared" si="59"/>
        <v>46705</v>
      </c>
      <c r="M595" s="172">
        <f t="shared" ref="M595:M658" si="63">IFERROR(VLOOKUP(L595,$B$19:$E$80,4,FALSE),0)</f>
        <v>0</v>
      </c>
      <c r="N595" s="172">
        <f t="shared" si="60"/>
        <v>60000</v>
      </c>
      <c r="O595" s="172">
        <f t="shared" si="61"/>
        <v>4.9315068493150687</v>
      </c>
      <c r="P595" s="172">
        <f t="shared" si="62"/>
        <v>4.9315068493150687</v>
      </c>
    </row>
    <row r="596" spans="12:16" ht="15" customHeight="1" x14ac:dyDescent="0.3">
      <c r="L596" s="171">
        <f t="shared" ref="L596:L659" si="64">IFERROR(IF(MAX(L595+1,$F$5+1)&gt;$J$10,"-",MAX(L595+1,$F$5+1)),"-")</f>
        <v>46706</v>
      </c>
      <c r="M596" s="172">
        <f t="shared" si="63"/>
        <v>0</v>
      </c>
      <c r="N596" s="172">
        <f t="shared" ref="N596:N659" si="65">IF(ISNUMBER(N595),N595-M596,$E$8)</f>
        <v>60000</v>
      </c>
      <c r="O596" s="172">
        <f t="shared" ref="O596:O659" si="66">IFERROR(IF(ISNUMBER(N595),N595,$E$8)*IF(L596&gt;=$J$8,$E$13,$E$12)/IF(MOD(YEAR(L596),4),365,366)*IF(ISBLANK(L595),L596-$F$5,L596-L595),0)</f>
        <v>4.9315068493150687</v>
      </c>
      <c r="P596" s="172">
        <f t="shared" ref="P596:P659" si="67">IFERROR(IF(ISNUMBER(N595),N595,$E$8)*3%/IF(MOD(YEAR(L596),4),365,366)*IF(ISBLANK(L595),(L596-$F$5),L596-L595),0)</f>
        <v>4.9315068493150687</v>
      </c>
    </row>
    <row r="597" spans="12:16" ht="15" customHeight="1" x14ac:dyDescent="0.3">
      <c r="L597" s="171">
        <f t="shared" si="64"/>
        <v>46707</v>
      </c>
      <c r="M597" s="172">
        <f t="shared" si="63"/>
        <v>0</v>
      </c>
      <c r="N597" s="172">
        <f t="shared" si="65"/>
        <v>60000</v>
      </c>
      <c r="O597" s="172">
        <f t="shared" si="66"/>
        <v>4.9315068493150687</v>
      </c>
      <c r="P597" s="172">
        <f t="shared" si="67"/>
        <v>4.9315068493150687</v>
      </c>
    </row>
    <row r="598" spans="12:16" ht="15" customHeight="1" x14ac:dyDescent="0.3">
      <c r="L598" s="171">
        <f t="shared" si="64"/>
        <v>46708</v>
      </c>
      <c r="M598" s="172">
        <f t="shared" si="63"/>
        <v>0</v>
      </c>
      <c r="N598" s="172">
        <f t="shared" si="65"/>
        <v>60000</v>
      </c>
      <c r="O598" s="172">
        <f t="shared" si="66"/>
        <v>4.9315068493150687</v>
      </c>
      <c r="P598" s="172">
        <f t="shared" si="67"/>
        <v>4.9315068493150687</v>
      </c>
    </row>
    <row r="599" spans="12:16" ht="15" customHeight="1" x14ac:dyDescent="0.3">
      <c r="L599" s="171">
        <f t="shared" si="64"/>
        <v>46709</v>
      </c>
      <c r="M599" s="172">
        <f t="shared" si="63"/>
        <v>0</v>
      </c>
      <c r="N599" s="172">
        <f t="shared" si="65"/>
        <v>60000</v>
      </c>
      <c r="O599" s="172">
        <f t="shared" si="66"/>
        <v>4.9315068493150687</v>
      </c>
      <c r="P599" s="172">
        <f t="shared" si="67"/>
        <v>4.9315068493150687</v>
      </c>
    </row>
    <row r="600" spans="12:16" ht="15" customHeight="1" x14ac:dyDescent="0.3">
      <c r="L600" s="171">
        <f t="shared" si="64"/>
        <v>46710</v>
      </c>
      <c r="M600" s="172">
        <f t="shared" si="63"/>
        <v>0</v>
      </c>
      <c r="N600" s="172">
        <f t="shared" si="65"/>
        <v>60000</v>
      </c>
      <c r="O600" s="172">
        <f t="shared" si="66"/>
        <v>4.9315068493150687</v>
      </c>
      <c r="P600" s="172">
        <f t="shared" si="67"/>
        <v>4.9315068493150687</v>
      </c>
    </row>
    <row r="601" spans="12:16" ht="15" customHeight="1" x14ac:dyDescent="0.3">
      <c r="L601" s="171">
        <f t="shared" si="64"/>
        <v>46711</v>
      </c>
      <c r="M601" s="172">
        <f t="shared" si="63"/>
        <v>0</v>
      </c>
      <c r="N601" s="172">
        <f t="shared" si="65"/>
        <v>60000</v>
      </c>
      <c r="O601" s="172">
        <f t="shared" si="66"/>
        <v>4.9315068493150687</v>
      </c>
      <c r="P601" s="172">
        <f t="shared" si="67"/>
        <v>4.9315068493150687</v>
      </c>
    </row>
    <row r="602" spans="12:16" ht="15" customHeight="1" x14ac:dyDescent="0.3">
      <c r="L602" s="171">
        <f t="shared" si="64"/>
        <v>46712</v>
      </c>
      <c r="M602" s="172">
        <f t="shared" si="63"/>
        <v>0</v>
      </c>
      <c r="N602" s="172">
        <f t="shared" si="65"/>
        <v>60000</v>
      </c>
      <c r="O602" s="172">
        <f t="shared" si="66"/>
        <v>4.9315068493150687</v>
      </c>
      <c r="P602" s="172">
        <f t="shared" si="67"/>
        <v>4.9315068493150687</v>
      </c>
    </row>
    <row r="603" spans="12:16" ht="15" customHeight="1" x14ac:dyDescent="0.3">
      <c r="L603" s="171">
        <f t="shared" si="64"/>
        <v>46713</v>
      </c>
      <c r="M603" s="172">
        <f t="shared" si="63"/>
        <v>0</v>
      </c>
      <c r="N603" s="172">
        <f t="shared" si="65"/>
        <v>60000</v>
      </c>
      <c r="O603" s="172">
        <f t="shared" si="66"/>
        <v>4.9315068493150687</v>
      </c>
      <c r="P603" s="172">
        <f t="shared" si="67"/>
        <v>4.9315068493150687</v>
      </c>
    </row>
    <row r="604" spans="12:16" ht="15" customHeight="1" x14ac:dyDescent="0.3">
      <c r="L604" s="171">
        <f t="shared" si="64"/>
        <v>46714</v>
      </c>
      <c r="M604" s="172">
        <f t="shared" si="63"/>
        <v>0</v>
      </c>
      <c r="N604" s="172">
        <f t="shared" si="65"/>
        <v>60000</v>
      </c>
      <c r="O604" s="172">
        <f t="shared" si="66"/>
        <v>4.9315068493150687</v>
      </c>
      <c r="P604" s="172">
        <f t="shared" si="67"/>
        <v>4.9315068493150687</v>
      </c>
    </row>
    <row r="605" spans="12:16" ht="15" customHeight="1" x14ac:dyDescent="0.3">
      <c r="L605" s="171">
        <f t="shared" si="64"/>
        <v>46715</v>
      </c>
      <c r="M605" s="172">
        <f t="shared" si="63"/>
        <v>0</v>
      </c>
      <c r="N605" s="172">
        <f t="shared" si="65"/>
        <v>60000</v>
      </c>
      <c r="O605" s="172">
        <f t="shared" si="66"/>
        <v>4.9315068493150687</v>
      </c>
      <c r="P605" s="172">
        <f t="shared" si="67"/>
        <v>4.9315068493150687</v>
      </c>
    </row>
    <row r="606" spans="12:16" ht="15" customHeight="1" x14ac:dyDescent="0.3">
      <c r="L606" s="171">
        <f t="shared" si="64"/>
        <v>46716</v>
      </c>
      <c r="M606" s="172">
        <f t="shared" si="63"/>
        <v>0</v>
      </c>
      <c r="N606" s="172">
        <f t="shared" si="65"/>
        <v>60000</v>
      </c>
      <c r="O606" s="172">
        <f t="shared" si="66"/>
        <v>4.9315068493150687</v>
      </c>
      <c r="P606" s="172">
        <f t="shared" si="67"/>
        <v>4.9315068493150687</v>
      </c>
    </row>
    <row r="607" spans="12:16" ht="15" customHeight="1" x14ac:dyDescent="0.3">
      <c r="L607" s="171">
        <f t="shared" si="64"/>
        <v>46717</v>
      </c>
      <c r="M607" s="172">
        <f t="shared" si="63"/>
        <v>0</v>
      </c>
      <c r="N607" s="172">
        <f t="shared" si="65"/>
        <v>60000</v>
      </c>
      <c r="O607" s="172">
        <f t="shared" si="66"/>
        <v>4.9315068493150687</v>
      </c>
      <c r="P607" s="172">
        <f t="shared" si="67"/>
        <v>4.9315068493150687</v>
      </c>
    </row>
    <row r="608" spans="12:16" ht="15" customHeight="1" x14ac:dyDescent="0.3">
      <c r="L608" s="171">
        <f t="shared" si="64"/>
        <v>46718</v>
      </c>
      <c r="M608" s="172">
        <f t="shared" si="63"/>
        <v>0</v>
      </c>
      <c r="N608" s="172">
        <f t="shared" si="65"/>
        <v>60000</v>
      </c>
      <c r="O608" s="172">
        <f t="shared" si="66"/>
        <v>4.9315068493150687</v>
      </c>
      <c r="P608" s="172">
        <f t="shared" si="67"/>
        <v>4.9315068493150687</v>
      </c>
    </row>
    <row r="609" spans="12:16" ht="15" customHeight="1" x14ac:dyDescent="0.3">
      <c r="L609" s="171">
        <f t="shared" si="64"/>
        <v>46719</v>
      </c>
      <c r="M609" s="172">
        <f t="shared" si="63"/>
        <v>0</v>
      </c>
      <c r="N609" s="172">
        <f t="shared" si="65"/>
        <v>60000</v>
      </c>
      <c r="O609" s="172">
        <f t="shared" si="66"/>
        <v>4.9315068493150687</v>
      </c>
      <c r="P609" s="172">
        <f t="shared" si="67"/>
        <v>4.9315068493150687</v>
      </c>
    </row>
    <row r="610" spans="12:16" ht="15" customHeight="1" x14ac:dyDescent="0.3">
      <c r="L610" s="171">
        <f t="shared" si="64"/>
        <v>46720</v>
      </c>
      <c r="M610" s="172">
        <f t="shared" si="63"/>
        <v>0</v>
      </c>
      <c r="N610" s="172">
        <f t="shared" si="65"/>
        <v>60000</v>
      </c>
      <c r="O610" s="172">
        <f t="shared" si="66"/>
        <v>4.9315068493150687</v>
      </c>
      <c r="P610" s="172">
        <f t="shared" si="67"/>
        <v>4.9315068493150687</v>
      </c>
    </row>
    <row r="611" spans="12:16" ht="15" customHeight="1" x14ac:dyDescent="0.3">
      <c r="L611" s="171">
        <f t="shared" si="64"/>
        <v>46721</v>
      </c>
      <c r="M611" s="172">
        <f t="shared" si="63"/>
        <v>0</v>
      </c>
      <c r="N611" s="172">
        <f t="shared" si="65"/>
        <v>60000</v>
      </c>
      <c r="O611" s="172">
        <f t="shared" si="66"/>
        <v>4.9315068493150687</v>
      </c>
      <c r="P611" s="172">
        <f t="shared" si="67"/>
        <v>4.9315068493150687</v>
      </c>
    </row>
    <row r="612" spans="12:16" ht="15" customHeight="1" x14ac:dyDescent="0.3">
      <c r="L612" s="171">
        <f t="shared" si="64"/>
        <v>46722</v>
      </c>
      <c r="M612" s="172">
        <f t="shared" si="63"/>
        <v>0</v>
      </c>
      <c r="N612" s="172">
        <f t="shared" si="65"/>
        <v>60000</v>
      </c>
      <c r="O612" s="172">
        <f t="shared" si="66"/>
        <v>4.9315068493150687</v>
      </c>
      <c r="P612" s="172">
        <f t="shared" si="67"/>
        <v>4.9315068493150687</v>
      </c>
    </row>
    <row r="613" spans="12:16" ht="15" customHeight="1" x14ac:dyDescent="0.3">
      <c r="L613" s="171">
        <f t="shared" si="64"/>
        <v>46723</v>
      </c>
      <c r="M613" s="172">
        <f t="shared" si="63"/>
        <v>0</v>
      </c>
      <c r="N613" s="172">
        <f t="shared" si="65"/>
        <v>60000</v>
      </c>
      <c r="O613" s="172">
        <f t="shared" si="66"/>
        <v>4.9315068493150687</v>
      </c>
      <c r="P613" s="172">
        <f t="shared" si="67"/>
        <v>4.9315068493150687</v>
      </c>
    </row>
    <row r="614" spans="12:16" ht="15" customHeight="1" x14ac:dyDescent="0.3">
      <c r="L614" s="171">
        <f t="shared" si="64"/>
        <v>46724</v>
      </c>
      <c r="M614" s="172">
        <f t="shared" si="63"/>
        <v>0</v>
      </c>
      <c r="N614" s="172">
        <f t="shared" si="65"/>
        <v>60000</v>
      </c>
      <c r="O614" s="172">
        <f t="shared" si="66"/>
        <v>4.9315068493150687</v>
      </c>
      <c r="P614" s="172">
        <f t="shared" si="67"/>
        <v>4.9315068493150687</v>
      </c>
    </row>
    <row r="615" spans="12:16" ht="15" customHeight="1" x14ac:dyDescent="0.3">
      <c r="L615" s="171">
        <f t="shared" si="64"/>
        <v>46725</v>
      </c>
      <c r="M615" s="172">
        <f t="shared" si="63"/>
        <v>0</v>
      </c>
      <c r="N615" s="172">
        <f t="shared" si="65"/>
        <v>60000</v>
      </c>
      <c r="O615" s="172">
        <f t="shared" si="66"/>
        <v>4.9315068493150687</v>
      </c>
      <c r="P615" s="172">
        <f t="shared" si="67"/>
        <v>4.9315068493150687</v>
      </c>
    </row>
    <row r="616" spans="12:16" ht="15" customHeight="1" x14ac:dyDescent="0.3">
      <c r="L616" s="171">
        <f t="shared" si="64"/>
        <v>46726</v>
      </c>
      <c r="M616" s="172">
        <f t="shared" si="63"/>
        <v>0</v>
      </c>
      <c r="N616" s="172">
        <f t="shared" si="65"/>
        <v>60000</v>
      </c>
      <c r="O616" s="172">
        <f t="shared" si="66"/>
        <v>4.9315068493150687</v>
      </c>
      <c r="P616" s="172">
        <f t="shared" si="67"/>
        <v>4.9315068493150687</v>
      </c>
    </row>
    <row r="617" spans="12:16" ht="15" customHeight="1" x14ac:dyDescent="0.3">
      <c r="L617" s="171">
        <f t="shared" si="64"/>
        <v>46727</v>
      </c>
      <c r="M617" s="172">
        <f t="shared" si="63"/>
        <v>0</v>
      </c>
      <c r="N617" s="172">
        <f t="shared" si="65"/>
        <v>60000</v>
      </c>
      <c r="O617" s="172">
        <f t="shared" si="66"/>
        <v>4.9315068493150687</v>
      </c>
      <c r="P617" s="172">
        <f t="shared" si="67"/>
        <v>4.9315068493150687</v>
      </c>
    </row>
    <row r="618" spans="12:16" ht="15" customHeight="1" x14ac:dyDescent="0.3">
      <c r="L618" s="171">
        <f t="shared" si="64"/>
        <v>46728</v>
      </c>
      <c r="M618" s="172">
        <f t="shared" si="63"/>
        <v>0</v>
      </c>
      <c r="N618" s="172">
        <f t="shared" si="65"/>
        <v>60000</v>
      </c>
      <c r="O618" s="172">
        <f t="shared" si="66"/>
        <v>4.9315068493150687</v>
      </c>
      <c r="P618" s="172">
        <f t="shared" si="67"/>
        <v>4.9315068493150687</v>
      </c>
    </row>
    <row r="619" spans="12:16" ht="15" customHeight="1" x14ac:dyDescent="0.3">
      <c r="L619" s="171">
        <f t="shared" si="64"/>
        <v>46729</v>
      </c>
      <c r="M619" s="172">
        <f t="shared" si="63"/>
        <v>0</v>
      </c>
      <c r="N619" s="172">
        <f t="shared" si="65"/>
        <v>60000</v>
      </c>
      <c r="O619" s="172">
        <f t="shared" si="66"/>
        <v>4.9315068493150687</v>
      </c>
      <c r="P619" s="172">
        <f t="shared" si="67"/>
        <v>4.9315068493150687</v>
      </c>
    </row>
    <row r="620" spans="12:16" ht="15" customHeight="1" x14ac:dyDescent="0.3">
      <c r="L620" s="171">
        <f t="shared" si="64"/>
        <v>46730</v>
      </c>
      <c r="M620" s="172">
        <f t="shared" si="63"/>
        <v>0</v>
      </c>
      <c r="N620" s="172">
        <f t="shared" si="65"/>
        <v>60000</v>
      </c>
      <c r="O620" s="172">
        <f t="shared" si="66"/>
        <v>4.9315068493150687</v>
      </c>
      <c r="P620" s="172">
        <f t="shared" si="67"/>
        <v>4.9315068493150687</v>
      </c>
    </row>
    <row r="621" spans="12:16" ht="15" customHeight="1" x14ac:dyDescent="0.3">
      <c r="L621" s="171">
        <f t="shared" si="64"/>
        <v>46731</v>
      </c>
      <c r="M621" s="172">
        <f t="shared" si="63"/>
        <v>0</v>
      </c>
      <c r="N621" s="172">
        <f t="shared" si="65"/>
        <v>60000</v>
      </c>
      <c r="O621" s="172">
        <f t="shared" si="66"/>
        <v>4.9315068493150687</v>
      </c>
      <c r="P621" s="172">
        <f t="shared" si="67"/>
        <v>4.9315068493150687</v>
      </c>
    </row>
    <row r="622" spans="12:16" ht="15" customHeight="1" x14ac:dyDescent="0.3">
      <c r="L622" s="171">
        <f t="shared" si="64"/>
        <v>46732</v>
      </c>
      <c r="M622" s="172">
        <f t="shared" si="63"/>
        <v>0</v>
      </c>
      <c r="N622" s="172">
        <f t="shared" si="65"/>
        <v>60000</v>
      </c>
      <c r="O622" s="172">
        <f t="shared" si="66"/>
        <v>4.9315068493150687</v>
      </c>
      <c r="P622" s="172">
        <f t="shared" si="67"/>
        <v>4.9315068493150687</v>
      </c>
    </row>
    <row r="623" spans="12:16" ht="15" customHeight="1" x14ac:dyDescent="0.3">
      <c r="L623" s="171">
        <f t="shared" si="64"/>
        <v>46733</v>
      </c>
      <c r="M623" s="172">
        <f t="shared" si="63"/>
        <v>0</v>
      </c>
      <c r="N623" s="172">
        <f t="shared" si="65"/>
        <v>60000</v>
      </c>
      <c r="O623" s="172">
        <f t="shared" si="66"/>
        <v>4.9315068493150687</v>
      </c>
      <c r="P623" s="172">
        <f t="shared" si="67"/>
        <v>4.9315068493150687</v>
      </c>
    </row>
    <row r="624" spans="12:16" ht="15" customHeight="1" x14ac:dyDescent="0.3">
      <c r="L624" s="171">
        <f t="shared" si="64"/>
        <v>46734</v>
      </c>
      <c r="M624" s="172">
        <f t="shared" si="63"/>
        <v>0</v>
      </c>
      <c r="N624" s="172">
        <f t="shared" si="65"/>
        <v>60000</v>
      </c>
      <c r="O624" s="172">
        <f t="shared" si="66"/>
        <v>4.9315068493150687</v>
      </c>
      <c r="P624" s="172">
        <f t="shared" si="67"/>
        <v>4.9315068493150687</v>
      </c>
    </row>
    <row r="625" spans="12:16" ht="15" customHeight="1" x14ac:dyDescent="0.3">
      <c r="L625" s="171">
        <f t="shared" si="64"/>
        <v>46735</v>
      </c>
      <c r="M625" s="172">
        <f t="shared" si="63"/>
        <v>0</v>
      </c>
      <c r="N625" s="172">
        <f t="shared" si="65"/>
        <v>60000</v>
      </c>
      <c r="O625" s="172">
        <f t="shared" si="66"/>
        <v>4.9315068493150687</v>
      </c>
      <c r="P625" s="172">
        <f t="shared" si="67"/>
        <v>4.9315068493150687</v>
      </c>
    </row>
    <row r="626" spans="12:16" ht="15" customHeight="1" x14ac:dyDescent="0.3">
      <c r="L626" s="171">
        <f t="shared" si="64"/>
        <v>46736</v>
      </c>
      <c r="M626" s="172">
        <f t="shared" si="63"/>
        <v>0</v>
      </c>
      <c r="N626" s="172">
        <f t="shared" si="65"/>
        <v>60000</v>
      </c>
      <c r="O626" s="172">
        <f t="shared" si="66"/>
        <v>4.9315068493150687</v>
      </c>
      <c r="P626" s="172">
        <f t="shared" si="67"/>
        <v>4.9315068493150687</v>
      </c>
    </row>
    <row r="627" spans="12:16" ht="15" customHeight="1" x14ac:dyDescent="0.3">
      <c r="L627" s="171">
        <f t="shared" si="64"/>
        <v>46737</v>
      </c>
      <c r="M627" s="172">
        <f t="shared" si="63"/>
        <v>0</v>
      </c>
      <c r="N627" s="172">
        <f t="shared" si="65"/>
        <v>60000</v>
      </c>
      <c r="O627" s="172">
        <f t="shared" si="66"/>
        <v>4.9315068493150687</v>
      </c>
      <c r="P627" s="172">
        <f t="shared" si="67"/>
        <v>4.9315068493150687</v>
      </c>
    </row>
    <row r="628" spans="12:16" ht="15" customHeight="1" x14ac:dyDescent="0.3">
      <c r="L628" s="171">
        <f t="shared" si="64"/>
        <v>46738</v>
      </c>
      <c r="M628" s="172">
        <f t="shared" si="63"/>
        <v>0</v>
      </c>
      <c r="N628" s="172">
        <f t="shared" si="65"/>
        <v>60000</v>
      </c>
      <c r="O628" s="172">
        <f t="shared" si="66"/>
        <v>4.9315068493150687</v>
      </c>
      <c r="P628" s="172">
        <f t="shared" si="67"/>
        <v>4.9315068493150687</v>
      </c>
    </row>
    <row r="629" spans="12:16" ht="15" customHeight="1" x14ac:dyDescent="0.3">
      <c r="L629" s="171">
        <f t="shared" si="64"/>
        <v>46739</v>
      </c>
      <c r="M629" s="172">
        <f t="shared" si="63"/>
        <v>0</v>
      </c>
      <c r="N629" s="172">
        <f t="shared" si="65"/>
        <v>60000</v>
      </c>
      <c r="O629" s="172">
        <f t="shared" si="66"/>
        <v>4.9315068493150687</v>
      </c>
      <c r="P629" s="172">
        <f t="shared" si="67"/>
        <v>4.9315068493150687</v>
      </c>
    </row>
    <row r="630" spans="12:16" ht="15" customHeight="1" x14ac:dyDescent="0.3">
      <c r="L630" s="171">
        <f t="shared" si="64"/>
        <v>46740</v>
      </c>
      <c r="M630" s="172">
        <f t="shared" si="63"/>
        <v>0</v>
      </c>
      <c r="N630" s="172">
        <f t="shared" si="65"/>
        <v>60000</v>
      </c>
      <c r="O630" s="172">
        <f t="shared" si="66"/>
        <v>4.9315068493150687</v>
      </c>
      <c r="P630" s="172">
        <f t="shared" si="67"/>
        <v>4.9315068493150687</v>
      </c>
    </row>
    <row r="631" spans="12:16" ht="15" customHeight="1" x14ac:dyDescent="0.3">
      <c r="L631" s="171">
        <f t="shared" si="64"/>
        <v>46741</v>
      </c>
      <c r="M631" s="172">
        <f t="shared" si="63"/>
        <v>0</v>
      </c>
      <c r="N631" s="172">
        <f t="shared" si="65"/>
        <v>60000</v>
      </c>
      <c r="O631" s="172">
        <f t="shared" si="66"/>
        <v>4.9315068493150687</v>
      </c>
      <c r="P631" s="172">
        <f t="shared" si="67"/>
        <v>4.9315068493150687</v>
      </c>
    </row>
    <row r="632" spans="12:16" ht="15" customHeight="1" x14ac:dyDescent="0.3">
      <c r="L632" s="171">
        <f t="shared" si="64"/>
        <v>46742</v>
      </c>
      <c r="M632" s="172">
        <f t="shared" si="63"/>
        <v>0</v>
      </c>
      <c r="N632" s="172">
        <f t="shared" si="65"/>
        <v>60000</v>
      </c>
      <c r="O632" s="172">
        <f t="shared" si="66"/>
        <v>4.9315068493150687</v>
      </c>
      <c r="P632" s="172">
        <f t="shared" si="67"/>
        <v>4.9315068493150687</v>
      </c>
    </row>
    <row r="633" spans="12:16" ht="15" customHeight="1" x14ac:dyDescent="0.3">
      <c r="L633" s="171">
        <f t="shared" si="64"/>
        <v>46743</v>
      </c>
      <c r="M633" s="172">
        <f t="shared" si="63"/>
        <v>0</v>
      </c>
      <c r="N633" s="172">
        <f t="shared" si="65"/>
        <v>60000</v>
      </c>
      <c r="O633" s="172">
        <f t="shared" si="66"/>
        <v>4.9315068493150687</v>
      </c>
      <c r="P633" s="172">
        <f t="shared" si="67"/>
        <v>4.9315068493150687</v>
      </c>
    </row>
    <row r="634" spans="12:16" ht="15" customHeight="1" x14ac:dyDescent="0.3">
      <c r="L634" s="171">
        <f t="shared" si="64"/>
        <v>46744</v>
      </c>
      <c r="M634" s="172">
        <f t="shared" si="63"/>
        <v>0</v>
      </c>
      <c r="N634" s="172">
        <f t="shared" si="65"/>
        <v>60000</v>
      </c>
      <c r="O634" s="172">
        <f t="shared" si="66"/>
        <v>4.9315068493150687</v>
      </c>
      <c r="P634" s="172">
        <f t="shared" si="67"/>
        <v>4.9315068493150687</v>
      </c>
    </row>
    <row r="635" spans="12:16" ht="15" customHeight="1" x14ac:dyDescent="0.3">
      <c r="L635" s="171">
        <f t="shared" si="64"/>
        <v>46745</v>
      </c>
      <c r="M635" s="172">
        <f t="shared" si="63"/>
        <v>0</v>
      </c>
      <c r="N635" s="172">
        <f t="shared" si="65"/>
        <v>60000</v>
      </c>
      <c r="O635" s="172">
        <f t="shared" si="66"/>
        <v>4.9315068493150687</v>
      </c>
      <c r="P635" s="172">
        <f t="shared" si="67"/>
        <v>4.9315068493150687</v>
      </c>
    </row>
    <row r="636" spans="12:16" ht="15" customHeight="1" x14ac:dyDescent="0.3">
      <c r="L636" s="171">
        <f t="shared" si="64"/>
        <v>46746</v>
      </c>
      <c r="M636" s="172">
        <f t="shared" si="63"/>
        <v>0</v>
      </c>
      <c r="N636" s="172">
        <f t="shared" si="65"/>
        <v>60000</v>
      </c>
      <c r="O636" s="172">
        <f t="shared" si="66"/>
        <v>4.9315068493150687</v>
      </c>
      <c r="P636" s="172">
        <f t="shared" si="67"/>
        <v>4.9315068493150687</v>
      </c>
    </row>
    <row r="637" spans="12:16" ht="15" customHeight="1" x14ac:dyDescent="0.3">
      <c r="L637" s="171">
        <f t="shared" si="64"/>
        <v>46747</v>
      </c>
      <c r="M637" s="172">
        <f t="shared" si="63"/>
        <v>0</v>
      </c>
      <c r="N637" s="172">
        <f t="shared" si="65"/>
        <v>60000</v>
      </c>
      <c r="O637" s="172">
        <f t="shared" si="66"/>
        <v>4.9315068493150687</v>
      </c>
      <c r="P637" s="172">
        <f t="shared" si="67"/>
        <v>4.9315068493150687</v>
      </c>
    </row>
    <row r="638" spans="12:16" ht="15" customHeight="1" x14ac:dyDescent="0.3">
      <c r="L638" s="171">
        <f t="shared" si="64"/>
        <v>46748</v>
      </c>
      <c r="M638" s="172">
        <f t="shared" si="63"/>
        <v>0</v>
      </c>
      <c r="N638" s="172">
        <f t="shared" si="65"/>
        <v>60000</v>
      </c>
      <c r="O638" s="172">
        <f t="shared" si="66"/>
        <v>4.9315068493150687</v>
      </c>
      <c r="P638" s="172">
        <f t="shared" si="67"/>
        <v>4.9315068493150687</v>
      </c>
    </row>
    <row r="639" spans="12:16" ht="15" customHeight="1" x14ac:dyDescent="0.3">
      <c r="L639" s="171">
        <f t="shared" si="64"/>
        <v>46749</v>
      </c>
      <c r="M639" s="172">
        <f t="shared" si="63"/>
        <v>0</v>
      </c>
      <c r="N639" s="172">
        <f t="shared" si="65"/>
        <v>60000</v>
      </c>
      <c r="O639" s="172">
        <f t="shared" si="66"/>
        <v>4.9315068493150687</v>
      </c>
      <c r="P639" s="172">
        <f t="shared" si="67"/>
        <v>4.9315068493150687</v>
      </c>
    </row>
    <row r="640" spans="12:16" ht="15" customHeight="1" x14ac:dyDescent="0.3">
      <c r="L640" s="171">
        <f t="shared" si="64"/>
        <v>46750</v>
      </c>
      <c r="M640" s="172">
        <f t="shared" si="63"/>
        <v>0</v>
      </c>
      <c r="N640" s="172">
        <f t="shared" si="65"/>
        <v>60000</v>
      </c>
      <c r="O640" s="172">
        <f t="shared" si="66"/>
        <v>4.9315068493150687</v>
      </c>
      <c r="P640" s="172">
        <f t="shared" si="67"/>
        <v>4.9315068493150687</v>
      </c>
    </row>
    <row r="641" spans="12:16" ht="15" customHeight="1" x14ac:dyDescent="0.3">
      <c r="L641" s="171">
        <f t="shared" si="64"/>
        <v>46751</v>
      </c>
      <c r="M641" s="172">
        <f t="shared" si="63"/>
        <v>0</v>
      </c>
      <c r="N641" s="172">
        <f t="shared" si="65"/>
        <v>60000</v>
      </c>
      <c r="O641" s="172">
        <f t="shared" si="66"/>
        <v>4.9315068493150687</v>
      </c>
      <c r="P641" s="172">
        <f t="shared" si="67"/>
        <v>4.9315068493150687</v>
      </c>
    </row>
    <row r="642" spans="12:16" ht="15" customHeight="1" x14ac:dyDescent="0.3">
      <c r="L642" s="171">
        <f t="shared" si="64"/>
        <v>46752</v>
      </c>
      <c r="M642" s="172">
        <f t="shared" si="63"/>
        <v>0</v>
      </c>
      <c r="N642" s="172">
        <f t="shared" si="65"/>
        <v>60000</v>
      </c>
      <c r="O642" s="172">
        <f t="shared" si="66"/>
        <v>4.9315068493150687</v>
      </c>
      <c r="P642" s="172">
        <f t="shared" si="67"/>
        <v>4.9315068493150687</v>
      </c>
    </row>
    <row r="643" spans="12:16" ht="15" customHeight="1" x14ac:dyDescent="0.3">
      <c r="L643" s="171">
        <f t="shared" si="64"/>
        <v>46753</v>
      </c>
      <c r="M643" s="172">
        <f t="shared" si="63"/>
        <v>0</v>
      </c>
      <c r="N643" s="172">
        <f t="shared" si="65"/>
        <v>60000</v>
      </c>
      <c r="O643" s="172">
        <f t="shared" si="66"/>
        <v>4.918032786885246</v>
      </c>
      <c r="P643" s="172">
        <f t="shared" si="67"/>
        <v>4.918032786885246</v>
      </c>
    </row>
    <row r="644" spans="12:16" ht="15" customHeight="1" x14ac:dyDescent="0.3">
      <c r="L644" s="171">
        <f t="shared" si="64"/>
        <v>46754</v>
      </c>
      <c r="M644" s="172">
        <f t="shared" si="63"/>
        <v>0</v>
      </c>
      <c r="N644" s="172">
        <f t="shared" si="65"/>
        <v>60000</v>
      </c>
      <c r="O644" s="172">
        <f t="shared" si="66"/>
        <v>4.918032786885246</v>
      </c>
      <c r="P644" s="172">
        <f t="shared" si="67"/>
        <v>4.918032786885246</v>
      </c>
    </row>
    <row r="645" spans="12:16" ht="15" customHeight="1" x14ac:dyDescent="0.3">
      <c r="L645" s="171">
        <f t="shared" si="64"/>
        <v>46755</v>
      </c>
      <c r="M645" s="172">
        <f t="shared" si="63"/>
        <v>0</v>
      </c>
      <c r="N645" s="172">
        <f t="shared" si="65"/>
        <v>60000</v>
      </c>
      <c r="O645" s="172">
        <f t="shared" si="66"/>
        <v>4.918032786885246</v>
      </c>
      <c r="P645" s="172">
        <f t="shared" si="67"/>
        <v>4.918032786885246</v>
      </c>
    </row>
    <row r="646" spans="12:16" ht="15" customHeight="1" x14ac:dyDescent="0.3">
      <c r="L646" s="171">
        <f t="shared" si="64"/>
        <v>46756</v>
      </c>
      <c r="M646" s="172">
        <f t="shared" si="63"/>
        <v>0</v>
      </c>
      <c r="N646" s="172">
        <f t="shared" si="65"/>
        <v>60000</v>
      </c>
      <c r="O646" s="172">
        <f t="shared" si="66"/>
        <v>4.918032786885246</v>
      </c>
      <c r="P646" s="172">
        <f t="shared" si="67"/>
        <v>4.918032786885246</v>
      </c>
    </row>
    <row r="647" spans="12:16" ht="15" customHeight="1" x14ac:dyDescent="0.3">
      <c r="L647" s="171">
        <f t="shared" si="64"/>
        <v>46757</v>
      </c>
      <c r="M647" s="172">
        <f t="shared" si="63"/>
        <v>0</v>
      </c>
      <c r="N647" s="172">
        <f t="shared" si="65"/>
        <v>60000</v>
      </c>
      <c r="O647" s="172">
        <f t="shared" si="66"/>
        <v>4.918032786885246</v>
      </c>
      <c r="P647" s="172">
        <f t="shared" si="67"/>
        <v>4.918032786885246</v>
      </c>
    </row>
    <row r="648" spans="12:16" ht="15" customHeight="1" x14ac:dyDescent="0.3">
      <c r="L648" s="171">
        <f t="shared" si="64"/>
        <v>46758</v>
      </c>
      <c r="M648" s="172">
        <f t="shared" si="63"/>
        <v>0</v>
      </c>
      <c r="N648" s="172">
        <f t="shared" si="65"/>
        <v>60000</v>
      </c>
      <c r="O648" s="172">
        <f t="shared" si="66"/>
        <v>4.918032786885246</v>
      </c>
      <c r="P648" s="172">
        <f t="shared" si="67"/>
        <v>4.918032786885246</v>
      </c>
    </row>
    <row r="649" spans="12:16" ht="15" customHeight="1" x14ac:dyDescent="0.3">
      <c r="L649" s="171">
        <f t="shared" si="64"/>
        <v>46759</v>
      </c>
      <c r="M649" s="172">
        <f t="shared" si="63"/>
        <v>0</v>
      </c>
      <c r="N649" s="172">
        <f t="shared" si="65"/>
        <v>60000</v>
      </c>
      <c r="O649" s="172">
        <f t="shared" si="66"/>
        <v>4.918032786885246</v>
      </c>
      <c r="P649" s="172">
        <f t="shared" si="67"/>
        <v>4.918032786885246</v>
      </c>
    </row>
    <row r="650" spans="12:16" ht="15" customHeight="1" x14ac:dyDescent="0.3">
      <c r="L650" s="171">
        <f t="shared" si="64"/>
        <v>46760</v>
      </c>
      <c r="M650" s="172">
        <f t="shared" si="63"/>
        <v>0</v>
      </c>
      <c r="N650" s="172">
        <f t="shared" si="65"/>
        <v>60000</v>
      </c>
      <c r="O650" s="172">
        <f t="shared" si="66"/>
        <v>4.918032786885246</v>
      </c>
      <c r="P650" s="172">
        <f t="shared" si="67"/>
        <v>4.918032786885246</v>
      </c>
    </row>
    <row r="651" spans="12:16" ht="15" customHeight="1" x14ac:dyDescent="0.3">
      <c r="L651" s="171">
        <f t="shared" si="64"/>
        <v>46761</v>
      </c>
      <c r="M651" s="172">
        <f t="shared" si="63"/>
        <v>0</v>
      </c>
      <c r="N651" s="172">
        <f t="shared" si="65"/>
        <v>60000</v>
      </c>
      <c r="O651" s="172">
        <f t="shared" si="66"/>
        <v>4.918032786885246</v>
      </c>
      <c r="P651" s="172">
        <f t="shared" si="67"/>
        <v>4.918032786885246</v>
      </c>
    </row>
    <row r="652" spans="12:16" ht="15" customHeight="1" x14ac:dyDescent="0.3">
      <c r="L652" s="171">
        <f t="shared" si="64"/>
        <v>46762</v>
      </c>
      <c r="M652" s="172">
        <f t="shared" si="63"/>
        <v>0</v>
      </c>
      <c r="N652" s="172">
        <f t="shared" si="65"/>
        <v>60000</v>
      </c>
      <c r="O652" s="172">
        <f t="shared" si="66"/>
        <v>4.918032786885246</v>
      </c>
      <c r="P652" s="172">
        <f t="shared" si="67"/>
        <v>4.918032786885246</v>
      </c>
    </row>
    <row r="653" spans="12:16" ht="15" customHeight="1" x14ac:dyDescent="0.3">
      <c r="L653" s="171">
        <f t="shared" si="64"/>
        <v>46763</v>
      </c>
      <c r="M653" s="172">
        <f t="shared" si="63"/>
        <v>0</v>
      </c>
      <c r="N653" s="172">
        <f t="shared" si="65"/>
        <v>60000</v>
      </c>
      <c r="O653" s="172">
        <f t="shared" si="66"/>
        <v>4.918032786885246</v>
      </c>
      <c r="P653" s="172">
        <f t="shared" si="67"/>
        <v>4.918032786885246</v>
      </c>
    </row>
    <row r="654" spans="12:16" ht="15" customHeight="1" x14ac:dyDescent="0.3">
      <c r="L654" s="171">
        <f t="shared" si="64"/>
        <v>46764</v>
      </c>
      <c r="M654" s="172">
        <f t="shared" si="63"/>
        <v>0</v>
      </c>
      <c r="N654" s="172">
        <f t="shared" si="65"/>
        <v>60000</v>
      </c>
      <c r="O654" s="172">
        <f t="shared" si="66"/>
        <v>4.918032786885246</v>
      </c>
      <c r="P654" s="172">
        <f t="shared" si="67"/>
        <v>4.918032786885246</v>
      </c>
    </row>
    <row r="655" spans="12:16" ht="15" customHeight="1" x14ac:dyDescent="0.3">
      <c r="L655" s="171">
        <f t="shared" si="64"/>
        <v>46765</v>
      </c>
      <c r="M655" s="172">
        <f t="shared" si="63"/>
        <v>0</v>
      </c>
      <c r="N655" s="172">
        <f t="shared" si="65"/>
        <v>60000</v>
      </c>
      <c r="O655" s="172">
        <f t="shared" si="66"/>
        <v>4.918032786885246</v>
      </c>
      <c r="P655" s="172">
        <f t="shared" si="67"/>
        <v>4.918032786885246</v>
      </c>
    </row>
    <row r="656" spans="12:16" ht="15" customHeight="1" x14ac:dyDescent="0.3">
      <c r="L656" s="171">
        <f t="shared" si="64"/>
        <v>46766</v>
      </c>
      <c r="M656" s="172">
        <f t="shared" si="63"/>
        <v>0</v>
      </c>
      <c r="N656" s="172">
        <f t="shared" si="65"/>
        <v>60000</v>
      </c>
      <c r="O656" s="172">
        <f t="shared" si="66"/>
        <v>4.918032786885246</v>
      </c>
      <c r="P656" s="172">
        <f t="shared" si="67"/>
        <v>4.918032786885246</v>
      </c>
    </row>
    <row r="657" spans="12:16" ht="15" customHeight="1" x14ac:dyDescent="0.3">
      <c r="L657" s="171">
        <f t="shared" si="64"/>
        <v>46767</v>
      </c>
      <c r="M657" s="172">
        <f t="shared" si="63"/>
        <v>0</v>
      </c>
      <c r="N657" s="172">
        <f t="shared" si="65"/>
        <v>60000</v>
      </c>
      <c r="O657" s="172">
        <f t="shared" si="66"/>
        <v>4.918032786885246</v>
      </c>
      <c r="P657" s="172">
        <f t="shared" si="67"/>
        <v>4.918032786885246</v>
      </c>
    </row>
    <row r="658" spans="12:16" ht="15" customHeight="1" x14ac:dyDescent="0.3">
      <c r="L658" s="171">
        <f t="shared" si="64"/>
        <v>46768</v>
      </c>
      <c r="M658" s="172">
        <f t="shared" si="63"/>
        <v>0</v>
      </c>
      <c r="N658" s="172">
        <f t="shared" si="65"/>
        <v>60000</v>
      </c>
      <c r="O658" s="172">
        <f t="shared" si="66"/>
        <v>4.918032786885246</v>
      </c>
      <c r="P658" s="172">
        <f t="shared" si="67"/>
        <v>4.918032786885246</v>
      </c>
    </row>
    <row r="659" spans="12:16" ht="15" customHeight="1" x14ac:dyDescent="0.3">
      <c r="L659" s="171">
        <f t="shared" si="64"/>
        <v>46769</v>
      </c>
      <c r="M659" s="172">
        <f t="shared" ref="M659:M722" si="68">IFERROR(VLOOKUP(L659,$B$19:$E$80,4,FALSE),0)</f>
        <v>0</v>
      </c>
      <c r="N659" s="172">
        <f t="shared" si="65"/>
        <v>60000</v>
      </c>
      <c r="O659" s="172">
        <f t="shared" si="66"/>
        <v>4.918032786885246</v>
      </c>
      <c r="P659" s="172">
        <f t="shared" si="67"/>
        <v>4.918032786885246</v>
      </c>
    </row>
    <row r="660" spans="12:16" ht="15" customHeight="1" x14ac:dyDescent="0.3">
      <c r="L660" s="171">
        <f t="shared" ref="L660:L723" si="69">IFERROR(IF(MAX(L659+1,$F$5+1)&gt;$J$10,"-",MAX(L659+1,$F$5+1)),"-")</f>
        <v>46770</v>
      </c>
      <c r="M660" s="172">
        <f t="shared" si="68"/>
        <v>0</v>
      </c>
      <c r="N660" s="172">
        <f t="shared" ref="N660:N723" si="70">IF(ISNUMBER(N659),N659-M660,$E$8)</f>
        <v>60000</v>
      </c>
      <c r="O660" s="172">
        <f t="shared" ref="O660:O723" si="71">IFERROR(IF(ISNUMBER(N659),N659,$E$8)*IF(L660&gt;=$J$8,$E$13,$E$12)/IF(MOD(YEAR(L660),4),365,366)*IF(ISBLANK(L659),L660-$F$5,L660-L659),0)</f>
        <v>4.918032786885246</v>
      </c>
      <c r="P660" s="172">
        <f t="shared" ref="P660:P723" si="72">IFERROR(IF(ISNUMBER(N659),N659,$E$8)*3%/IF(MOD(YEAR(L660),4),365,366)*IF(ISBLANK(L659),(L660-$F$5),L660-L659),0)</f>
        <v>4.918032786885246</v>
      </c>
    </row>
    <row r="661" spans="12:16" ht="15" customHeight="1" x14ac:dyDescent="0.3">
      <c r="L661" s="171">
        <f t="shared" si="69"/>
        <v>46771</v>
      </c>
      <c r="M661" s="172">
        <f t="shared" si="68"/>
        <v>0</v>
      </c>
      <c r="N661" s="172">
        <f t="shared" si="70"/>
        <v>60000</v>
      </c>
      <c r="O661" s="172">
        <f t="shared" si="71"/>
        <v>4.918032786885246</v>
      </c>
      <c r="P661" s="172">
        <f t="shared" si="72"/>
        <v>4.918032786885246</v>
      </c>
    </row>
    <row r="662" spans="12:16" ht="15" customHeight="1" x14ac:dyDescent="0.3">
      <c r="L662" s="171">
        <f t="shared" si="69"/>
        <v>46772</v>
      </c>
      <c r="M662" s="172">
        <f t="shared" si="68"/>
        <v>0</v>
      </c>
      <c r="N662" s="172">
        <f t="shared" si="70"/>
        <v>60000</v>
      </c>
      <c r="O662" s="172">
        <f t="shared" si="71"/>
        <v>4.918032786885246</v>
      </c>
      <c r="P662" s="172">
        <f t="shared" si="72"/>
        <v>4.918032786885246</v>
      </c>
    </row>
    <row r="663" spans="12:16" ht="15" customHeight="1" x14ac:dyDescent="0.3">
      <c r="L663" s="171">
        <f t="shared" si="69"/>
        <v>46773</v>
      </c>
      <c r="M663" s="172">
        <f t="shared" si="68"/>
        <v>0</v>
      </c>
      <c r="N663" s="172">
        <f t="shared" si="70"/>
        <v>60000</v>
      </c>
      <c r="O663" s="172">
        <f t="shared" si="71"/>
        <v>4.918032786885246</v>
      </c>
      <c r="P663" s="172">
        <f t="shared" si="72"/>
        <v>4.918032786885246</v>
      </c>
    </row>
    <row r="664" spans="12:16" ht="15" customHeight="1" x14ac:dyDescent="0.3">
      <c r="L664" s="171">
        <f t="shared" si="69"/>
        <v>46774</v>
      </c>
      <c r="M664" s="172">
        <f t="shared" si="68"/>
        <v>0</v>
      </c>
      <c r="N664" s="172">
        <f t="shared" si="70"/>
        <v>60000</v>
      </c>
      <c r="O664" s="172">
        <f t="shared" si="71"/>
        <v>4.918032786885246</v>
      </c>
      <c r="P664" s="172">
        <f t="shared" si="72"/>
        <v>4.918032786885246</v>
      </c>
    </row>
    <row r="665" spans="12:16" ht="15" customHeight="1" x14ac:dyDescent="0.3">
      <c r="L665" s="171">
        <f t="shared" si="69"/>
        <v>46775</v>
      </c>
      <c r="M665" s="172">
        <f t="shared" si="68"/>
        <v>0</v>
      </c>
      <c r="N665" s="172">
        <f t="shared" si="70"/>
        <v>60000</v>
      </c>
      <c r="O665" s="172">
        <f t="shared" si="71"/>
        <v>4.918032786885246</v>
      </c>
      <c r="P665" s="172">
        <f t="shared" si="72"/>
        <v>4.918032786885246</v>
      </c>
    </row>
    <row r="666" spans="12:16" ht="15" customHeight="1" x14ac:dyDescent="0.3">
      <c r="L666" s="171">
        <f t="shared" si="69"/>
        <v>46776</v>
      </c>
      <c r="M666" s="172">
        <f t="shared" si="68"/>
        <v>0</v>
      </c>
      <c r="N666" s="172">
        <f t="shared" si="70"/>
        <v>60000</v>
      </c>
      <c r="O666" s="172">
        <f t="shared" si="71"/>
        <v>4.918032786885246</v>
      </c>
      <c r="P666" s="172">
        <f t="shared" si="72"/>
        <v>4.918032786885246</v>
      </c>
    </row>
    <row r="667" spans="12:16" ht="15" customHeight="1" x14ac:dyDescent="0.3">
      <c r="L667" s="171">
        <f t="shared" si="69"/>
        <v>46777</v>
      </c>
      <c r="M667" s="172">
        <f t="shared" si="68"/>
        <v>0</v>
      </c>
      <c r="N667" s="172">
        <f t="shared" si="70"/>
        <v>60000</v>
      </c>
      <c r="O667" s="172">
        <f t="shared" si="71"/>
        <v>4.918032786885246</v>
      </c>
      <c r="P667" s="172">
        <f t="shared" si="72"/>
        <v>4.918032786885246</v>
      </c>
    </row>
    <row r="668" spans="12:16" ht="15" customHeight="1" x14ac:dyDescent="0.3">
      <c r="L668" s="171">
        <f t="shared" si="69"/>
        <v>46778</v>
      </c>
      <c r="M668" s="172">
        <f t="shared" si="68"/>
        <v>0</v>
      </c>
      <c r="N668" s="172">
        <f t="shared" si="70"/>
        <v>60000</v>
      </c>
      <c r="O668" s="172">
        <f t="shared" si="71"/>
        <v>4.918032786885246</v>
      </c>
      <c r="P668" s="172">
        <f t="shared" si="72"/>
        <v>4.918032786885246</v>
      </c>
    </row>
    <row r="669" spans="12:16" ht="15" customHeight="1" x14ac:dyDescent="0.3">
      <c r="L669" s="171">
        <f t="shared" si="69"/>
        <v>46779</v>
      </c>
      <c r="M669" s="172">
        <f t="shared" si="68"/>
        <v>0</v>
      </c>
      <c r="N669" s="172">
        <f t="shared" si="70"/>
        <v>60000</v>
      </c>
      <c r="O669" s="172">
        <f t="shared" si="71"/>
        <v>4.918032786885246</v>
      </c>
      <c r="P669" s="172">
        <f t="shared" si="72"/>
        <v>4.918032786885246</v>
      </c>
    </row>
    <row r="670" spans="12:16" ht="15" customHeight="1" x14ac:dyDescent="0.3">
      <c r="L670" s="171">
        <f t="shared" si="69"/>
        <v>46780</v>
      </c>
      <c r="M670" s="172">
        <f t="shared" si="68"/>
        <v>0</v>
      </c>
      <c r="N670" s="172">
        <f t="shared" si="70"/>
        <v>60000</v>
      </c>
      <c r="O670" s="172">
        <f t="shared" si="71"/>
        <v>4.918032786885246</v>
      </c>
      <c r="P670" s="172">
        <f t="shared" si="72"/>
        <v>4.918032786885246</v>
      </c>
    </row>
    <row r="671" spans="12:16" ht="15" customHeight="1" x14ac:dyDescent="0.3">
      <c r="L671" s="171">
        <f t="shared" si="69"/>
        <v>46781</v>
      </c>
      <c r="M671" s="172">
        <f t="shared" si="68"/>
        <v>0</v>
      </c>
      <c r="N671" s="172">
        <f t="shared" si="70"/>
        <v>60000</v>
      </c>
      <c r="O671" s="172">
        <f t="shared" si="71"/>
        <v>4.918032786885246</v>
      </c>
      <c r="P671" s="172">
        <f t="shared" si="72"/>
        <v>4.918032786885246</v>
      </c>
    </row>
    <row r="672" spans="12:16" ht="15" customHeight="1" x14ac:dyDescent="0.3">
      <c r="L672" s="171">
        <f t="shared" si="69"/>
        <v>46782</v>
      </c>
      <c r="M672" s="172">
        <f t="shared" si="68"/>
        <v>0</v>
      </c>
      <c r="N672" s="172">
        <f t="shared" si="70"/>
        <v>60000</v>
      </c>
      <c r="O672" s="172">
        <f t="shared" si="71"/>
        <v>4.918032786885246</v>
      </c>
      <c r="P672" s="172">
        <f t="shared" si="72"/>
        <v>4.918032786885246</v>
      </c>
    </row>
    <row r="673" spans="12:16" ht="15" customHeight="1" x14ac:dyDescent="0.3">
      <c r="L673" s="171">
        <f t="shared" si="69"/>
        <v>46783</v>
      </c>
      <c r="M673" s="172">
        <f t="shared" si="68"/>
        <v>0</v>
      </c>
      <c r="N673" s="172">
        <f t="shared" si="70"/>
        <v>60000</v>
      </c>
      <c r="O673" s="172">
        <f t="shared" si="71"/>
        <v>4.918032786885246</v>
      </c>
      <c r="P673" s="172">
        <f t="shared" si="72"/>
        <v>4.918032786885246</v>
      </c>
    </row>
    <row r="674" spans="12:16" ht="15" customHeight="1" x14ac:dyDescent="0.3">
      <c r="L674" s="171">
        <f t="shared" si="69"/>
        <v>46784</v>
      </c>
      <c r="M674" s="172">
        <f t="shared" si="68"/>
        <v>0</v>
      </c>
      <c r="N674" s="172">
        <f t="shared" si="70"/>
        <v>60000</v>
      </c>
      <c r="O674" s="172">
        <f t="shared" si="71"/>
        <v>4.918032786885246</v>
      </c>
      <c r="P674" s="172">
        <f t="shared" si="72"/>
        <v>4.918032786885246</v>
      </c>
    </row>
    <row r="675" spans="12:16" ht="15" customHeight="1" x14ac:dyDescent="0.3">
      <c r="L675" s="171">
        <f t="shared" si="69"/>
        <v>46785</v>
      </c>
      <c r="M675" s="172">
        <f t="shared" si="68"/>
        <v>0</v>
      </c>
      <c r="N675" s="172">
        <f t="shared" si="70"/>
        <v>60000</v>
      </c>
      <c r="O675" s="172">
        <f t="shared" si="71"/>
        <v>4.918032786885246</v>
      </c>
      <c r="P675" s="172">
        <f t="shared" si="72"/>
        <v>4.918032786885246</v>
      </c>
    </row>
    <row r="676" spans="12:16" ht="15" customHeight="1" x14ac:dyDescent="0.3">
      <c r="L676" s="171">
        <f t="shared" si="69"/>
        <v>46786</v>
      </c>
      <c r="M676" s="172">
        <f t="shared" si="68"/>
        <v>0</v>
      </c>
      <c r="N676" s="172">
        <f t="shared" si="70"/>
        <v>60000</v>
      </c>
      <c r="O676" s="172">
        <f t="shared" si="71"/>
        <v>4.918032786885246</v>
      </c>
      <c r="P676" s="172">
        <f t="shared" si="72"/>
        <v>4.918032786885246</v>
      </c>
    </row>
    <row r="677" spans="12:16" ht="15" customHeight="1" x14ac:dyDescent="0.3">
      <c r="L677" s="171">
        <f t="shared" si="69"/>
        <v>46787</v>
      </c>
      <c r="M677" s="172">
        <f t="shared" si="68"/>
        <v>0</v>
      </c>
      <c r="N677" s="172">
        <f t="shared" si="70"/>
        <v>60000</v>
      </c>
      <c r="O677" s="172">
        <f t="shared" si="71"/>
        <v>4.918032786885246</v>
      </c>
      <c r="P677" s="172">
        <f t="shared" si="72"/>
        <v>4.918032786885246</v>
      </c>
    </row>
    <row r="678" spans="12:16" ht="15" customHeight="1" x14ac:dyDescent="0.3">
      <c r="L678" s="171">
        <f t="shared" si="69"/>
        <v>46788</v>
      </c>
      <c r="M678" s="172">
        <f t="shared" si="68"/>
        <v>0</v>
      </c>
      <c r="N678" s="172">
        <f t="shared" si="70"/>
        <v>60000</v>
      </c>
      <c r="O678" s="172">
        <f t="shared" si="71"/>
        <v>4.918032786885246</v>
      </c>
      <c r="P678" s="172">
        <f t="shared" si="72"/>
        <v>4.918032786885246</v>
      </c>
    </row>
    <row r="679" spans="12:16" ht="15" customHeight="1" x14ac:dyDescent="0.3">
      <c r="L679" s="171">
        <f t="shared" si="69"/>
        <v>46789</v>
      </c>
      <c r="M679" s="172">
        <f t="shared" si="68"/>
        <v>0</v>
      </c>
      <c r="N679" s="172">
        <f t="shared" si="70"/>
        <v>60000</v>
      </c>
      <c r="O679" s="172">
        <f t="shared" si="71"/>
        <v>4.918032786885246</v>
      </c>
      <c r="P679" s="172">
        <f t="shared" si="72"/>
        <v>4.918032786885246</v>
      </c>
    </row>
    <row r="680" spans="12:16" ht="15" customHeight="1" x14ac:dyDescent="0.3">
      <c r="L680" s="171">
        <f t="shared" si="69"/>
        <v>46790</v>
      </c>
      <c r="M680" s="172">
        <f t="shared" si="68"/>
        <v>0</v>
      </c>
      <c r="N680" s="172">
        <f t="shared" si="70"/>
        <v>60000</v>
      </c>
      <c r="O680" s="172">
        <f t="shared" si="71"/>
        <v>4.918032786885246</v>
      </c>
      <c r="P680" s="172">
        <f t="shared" si="72"/>
        <v>4.918032786885246</v>
      </c>
    </row>
    <row r="681" spans="12:16" ht="15" customHeight="1" x14ac:dyDescent="0.3">
      <c r="L681" s="171">
        <f t="shared" si="69"/>
        <v>46791</v>
      </c>
      <c r="M681" s="172">
        <f t="shared" si="68"/>
        <v>0</v>
      </c>
      <c r="N681" s="172">
        <f t="shared" si="70"/>
        <v>60000</v>
      </c>
      <c r="O681" s="172">
        <f t="shared" si="71"/>
        <v>4.918032786885246</v>
      </c>
      <c r="P681" s="172">
        <f t="shared" si="72"/>
        <v>4.918032786885246</v>
      </c>
    </row>
    <row r="682" spans="12:16" ht="15" customHeight="1" x14ac:dyDescent="0.3">
      <c r="L682" s="171">
        <f t="shared" si="69"/>
        <v>46792</v>
      </c>
      <c r="M682" s="172">
        <f t="shared" si="68"/>
        <v>0</v>
      </c>
      <c r="N682" s="172">
        <f t="shared" si="70"/>
        <v>60000</v>
      </c>
      <c r="O682" s="172">
        <f t="shared" si="71"/>
        <v>4.918032786885246</v>
      </c>
      <c r="P682" s="172">
        <f t="shared" si="72"/>
        <v>4.918032786885246</v>
      </c>
    </row>
    <row r="683" spans="12:16" ht="15" customHeight="1" x14ac:dyDescent="0.3">
      <c r="L683" s="171">
        <f t="shared" si="69"/>
        <v>46793</v>
      </c>
      <c r="M683" s="172">
        <f t="shared" si="68"/>
        <v>0</v>
      </c>
      <c r="N683" s="172">
        <f t="shared" si="70"/>
        <v>60000</v>
      </c>
      <c r="O683" s="172">
        <f t="shared" si="71"/>
        <v>4.918032786885246</v>
      </c>
      <c r="P683" s="172">
        <f t="shared" si="72"/>
        <v>4.918032786885246</v>
      </c>
    </row>
    <row r="684" spans="12:16" ht="15" customHeight="1" x14ac:dyDescent="0.3">
      <c r="L684" s="171">
        <f t="shared" si="69"/>
        <v>46794</v>
      </c>
      <c r="M684" s="172">
        <f t="shared" si="68"/>
        <v>0</v>
      </c>
      <c r="N684" s="172">
        <f t="shared" si="70"/>
        <v>60000</v>
      </c>
      <c r="O684" s="172">
        <f t="shared" si="71"/>
        <v>4.918032786885246</v>
      </c>
      <c r="P684" s="172">
        <f t="shared" si="72"/>
        <v>4.918032786885246</v>
      </c>
    </row>
    <row r="685" spans="12:16" ht="15" customHeight="1" x14ac:dyDescent="0.3">
      <c r="L685" s="171">
        <f t="shared" si="69"/>
        <v>46795</v>
      </c>
      <c r="M685" s="172">
        <f t="shared" si="68"/>
        <v>0</v>
      </c>
      <c r="N685" s="172">
        <f t="shared" si="70"/>
        <v>60000</v>
      </c>
      <c r="O685" s="172">
        <f t="shared" si="71"/>
        <v>4.918032786885246</v>
      </c>
      <c r="P685" s="172">
        <f t="shared" si="72"/>
        <v>4.918032786885246</v>
      </c>
    </row>
    <row r="686" spans="12:16" ht="15" customHeight="1" x14ac:dyDescent="0.3">
      <c r="L686" s="171">
        <f t="shared" si="69"/>
        <v>46796</v>
      </c>
      <c r="M686" s="172">
        <f t="shared" si="68"/>
        <v>0</v>
      </c>
      <c r="N686" s="172">
        <f t="shared" si="70"/>
        <v>60000</v>
      </c>
      <c r="O686" s="172">
        <f t="shared" si="71"/>
        <v>4.918032786885246</v>
      </c>
      <c r="P686" s="172">
        <f t="shared" si="72"/>
        <v>4.918032786885246</v>
      </c>
    </row>
    <row r="687" spans="12:16" ht="15" customHeight="1" x14ac:dyDescent="0.3">
      <c r="L687" s="171">
        <f t="shared" si="69"/>
        <v>46797</v>
      </c>
      <c r="M687" s="172">
        <f t="shared" si="68"/>
        <v>0</v>
      </c>
      <c r="N687" s="172">
        <f t="shared" si="70"/>
        <v>60000</v>
      </c>
      <c r="O687" s="172">
        <f t="shared" si="71"/>
        <v>4.918032786885246</v>
      </c>
      <c r="P687" s="172">
        <f t="shared" si="72"/>
        <v>4.918032786885246</v>
      </c>
    </row>
    <row r="688" spans="12:16" ht="15" customHeight="1" x14ac:dyDescent="0.3">
      <c r="L688" s="171">
        <f t="shared" si="69"/>
        <v>46798</v>
      </c>
      <c r="M688" s="172">
        <f t="shared" si="68"/>
        <v>0</v>
      </c>
      <c r="N688" s="172">
        <f t="shared" si="70"/>
        <v>60000</v>
      </c>
      <c r="O688" s="172">
        <f t="shared" si="71"/>
        <v>4.918032786885246</v>
      </c>
      <c r="P688" s="172">
        <f t="shared" si="72"/>
        <v>4.918032786885246</v>
      </c>
    </row>
    <row r="689" spans="12:16" ht="15" customHeight="1" x14ac:dyDescent="0.3">
      <c r="L689" s="171">
        <f t="shared" si="69"/>
        <v>46799</v>
      </c>
      <c r="M689" s="172">
        <f t="shared" si="68"/>
        <v>0</v>
      </c>
      <c r="N689" s="172">
        <f t="shared" si="70"/>
        <v>60000</v>
      </c>
      <c r="O689" s="172">
        <f t="shared" si="71"/>
        <v>4.918032786885246</v>
      </c>
      <c r="P689" s="172">
        <f t="shared" si="72"/>
        <v>4.918032786885246</v>
      </c>
    </row>
    <row r="690" spans="12:16" ht="15" customHeight="1" x14ac:dyDescent="0.3">
      <c r="L690" s="171">
        <f t="shared" si="69"/>
        <v>46800</v>
      </c>
      <c r="M690" s="172">
        <f t="shared" si="68"/>
        <v>0</v>
      </c>
      <c r="N690" s="172">
        <f t="shared" si="70"/>
        <v>60000</v>
      </c>
      <c r="O690" s="172">
        <f t="shared" si="71"/>
        <v>4.918032786885246</v>
      </c>
      <c r="P690" s="172">
        <f t="shared" si="72"/>
        <v>4.918032786885246</v>
      </c>
    </row>
    <row r="691" spans="12:16" ht="15" customHeight="1" x14ac:dyDescent="0.3">
      <c r="L691" s="171">
        <f t="shared" si="69"/>
        <v>46801</v>
      </c>
      <c r="M691" s="172">
        <f t="shared" si="68"/>
        <v>0</v>
      </c>
      <c r="N691" s="172">
        <f t="shared" si="70"/>
        <v>60000</v>
      </c>
      <c r="O691" s="172">
        <f t="shared" si="71"/>
        <v>4.918032786885246</v>
      </c>
      <c r="P691" s="172">
        <f t="shared" si="72"/>
        <v>4.918032786885246</v>
      </c>
    </row>
    <row r="692" spans="12:16" ht="15" customHeight="1" x14ac:dyDescent="0.3">
      <c r="L692" s="171">
        <f t="shared" si="69"/>
        <v>46802</v>
      </c>
      <c r="M692" s="172">
        <f t="shared" si="68"/>
        <v>0</v>
      </c>
      <c r="N692" s="172">
        <f t="shared" si="70"/>
        <v>60000</v>
      </c>
      <c r="O692" s="172">
        <f t="shared" si="71"/>
        <v>4.918032786885246</v>
      </c>
      <c r="P692" s="172">
        <f t="shared" si="72"/>
        <v>4.918032786885246</v>
      </c>
    </row>
    <row r="693" spans="12:16" ht="15" customHeight="1" x14ac:dyDescent="0.3">
      <c r="L693" s="171">
        <f t="shared" si="69"/>
        <v>46803</v>
      </c>
      <c r="M693" s="172">
        <f t="shared" si="68"/>
        <v>0</v>
      </c>
      <c r="N693" s="172">
        <f t="shared" si="70"/>
        <v>60000</v>
      </c>
      <c r="O693" s="172">
        <f t="shared" si="71"/>
        <v>4.918032786885246</v>
      </c>
      <c r="P693" s="172">
        <f t="shared" si="72"/>
        <v>4.918032786885246</v>
      </c>
    </row>
    <row r="694" spans="12:16" ht="15" customHeight="1" x14ac:dyDescent="0.3">
      <c r="L694" s="171">
        <f t="shared" si="69"/>
        <v>46804</v>
      </c>
      <c r="M694" s="172">
        <f t="shared" si="68"/>
        <v>0</v>
      </c>
      <c r="N694" s="172">
        <f t="shared" si="70"/>
        <v>60000</v>
      </c>
      <c r="O694" s="172">
        <f t="shared" si="71"/>
        <v>4.918032786885246</v>
      </c>
      <c r="P694" s="172">
        <f t="shared" si="72"/>
        <v>4.918032786885246</v>
      </c>
    </row>
    <row r="695" spans="12:16" ht="15" customHeight="1" x14ac:dyDescent="0.3">
      <c r="L695" s="171">
        <f t="shared" si="69"/>
        <v>46805</v>
      </c>
      <c r="M695" s="172">
        <f t="shared" si="68"/>
        <v>0</v>
      </c>
      <c r="N695" s="172">
        <f t="shared" si="70"/>
        <v>60000</v>
      </c>
      <c r="O695" s="172">
        <f t="shared" si="71"/>
        <v>4.918032786885246</v>
      </c>
      <c r="P695" s="172">
        <f t="shared" si="72"/>
        <v>4.918032786885246</v>
      </c>
    </row>
    <row r="696" spans="12:16" ht="15" customHeight="1" x14ac:dyDescent="0.3">
      <c r="L696" s="171">
        <f t="shared" si="69"/>
        <v>46806</v>
      </c>
      <c r="M696" s="172">
        <f t="shared" si="68"/>
        <v>0</v>
      </c>
      <c r="N696" s="172">
        <f t="shared" si="70"/>
        <v>60000</v>
      </c>
      <c r="O696" s="172">
        <f t="shared" si="71"/>
        <v>4.918032786885246</v>
      </c>
      <c r="P696" s="172">
        <f t="shared" si="72"/>
        <v>4.918032786885246</v>
      </c>
    </row>
    <row r="697" spans="12:16" ht="15" customHeight="1" x14ac:dyDescent="0.3">
      <c r="L697" s="171">
        <f t="shared" si="69"/>
        <v>46807</v>
      </c>
      <c r="M697" s="172">
        <f t="shared" si="68"/>
        <v>0</v>
      </c>
      <c r="N697" s="172">
        <f t="shared" si="70"/>
        <v>60000</v>
      </c>
      <c r="O697" s="172">
        <f t="shared" si="71"/>
        <v>4.918032786885246</v>
      </c>
      <c r="P697" s="172">
        <f t="shared" si="72"/>
        <v>4.918032786885246</v>
      </c>
    </row>
    <row r="698" spans="12:16" ht="15" customHeight="1" x14ac:dyDescent="0.3">
      <c r="L698" s="171">
        <f t="shared" si="69"/>
        <v>46808</v>
      </c>
      <c r="M698" s="172">
        <f t="shared" si="68"/>
        <v>0</v>
      </c>
      <c r="N698" s="172">
        <f t="shared" si="70"/>
        <v>60000</v>
      </c>
      <c r="O698" s="172">
        <f t="shared" si="71"/>
        <v>4.918032786885246</v>
      </c>
      <c r="P698" s="172">
        <f t="shared" si="72"/>
        <v>4.918032786885246</v>
      </c>
    </row>
    <row r="699" spans="12:16" ht="15" customHeight="1" x14ac:dyDescent="0.3">
      <c r="L699" s="171">
        <f t="shared" si="69"/>
        <v>46809</v>
      </c>
      <c r="M699" s="172">
        <f t="shared" si="68"/>
        <v>0</v>
      </c>
      <c r="N699" s="172">
        <f t="shared" si="70"/>
        <v>60000</v>
      </c>
      <c r="O699" s="172">
        <f t="shared" si="71"/>
        <v>4.918032786885246</v>
      </c>
      <c r="P699" s="172">
        <f t="shared" si="72"/>
        <v>4.918032786885246</v>
      </c>
    </row>
    <row r="700" spans="12:16" ht="15" customHeight="1" x14ac:dyDescent="0.3">
      <c r="L700" s="171">
        <f t="shared" si="69"/>
        <v>46810</v>
      </c>
      <c r="M700" s="172">
        <f t="shared" si="68"/>
        <v>0</v>
      </c>
      <c r="N700" s="172">
        <f t="shared" si="70"/>
        <v>60000</v>
      </c>
      <c r="O700" s="172">
        <f t="shared" si="71"/>
        <v>4.918032786885246</v>
      </c>
      <c r="P700" s="172">
        <f t="shared" si="72"/>
        <v>4.918032786885246</v>
      </c>
    </row>
    <row r="701" spans="12:16" ht="15" customHeight="1" x14ac:dyDescent="0.3">
      <c r="L701" s="171">
        <f t="shared" si="69"/>
        <v>46811</v>
      </c>
      <c r="M701" s="172">
        <f t="shared" si="68"/>
        <v>0</v>
      </c>
      <c r="N701" s="172">
        <f t="shared" si="70"/>
        <v>60000</v>
      </c>
      <c r="O701" s="172">
        <f t="shared" si="71"/>
        <v>4.918032786885246</v>
      </c>
      <c r="P701" s="172">
        <f t="shared" si="72"/>
        <v>4.918032786885246</v>
      </c>
    </row>
    <row r="702" spans="12:16" ht="15" customHeight="1" x14ac:dyDescent="0.3">
      <c r="L702" s="171">
        <f t="shared" si="69"/>
        <v>46812</v>
      </c>
      <c r="M702" s="172">
        <f t="shared" si="68"/>
        <v>0</v>
      </c>
      <c r="N702" s="172">
        <f t="shared" si="70"/>
        <v>60000</v>
      </c>
      <c r="O702" s="172">
        <f t="shared" si="71"/>
        <v>4.918032786885246</v>
      </c>
      <c r="P702" s="172">
        <f t="shared" si="72"/>
        <v>4.918032786885246</v>
      </c>
    </row>
    <row r="703" spans="12:16" ht="15" customHeight="1" x14ac:dyDescent="0.3">
      <c r="L703" s="171">
        <f t="shared" si="69"/>
        <v>46813</v>
      </c>
      <c r="M703" s="172">
        <f t="shared" si="68"/>
        <v>0</v>
      </c>
      <c r="N703" s="172">
        <f t="shared" si="70"/>
        <v>60000</v>
      </c>
      <c r="O703" s="172">
        <f t="shared" si="71"/>
        <v>4.918032786885246</v>
      </c>
      <c r="P703" s="172">
        <f t="shared" si="72"/>
        <v>4.918032786885246</v>
      </c>
    </row>
    <row r="704" spans="12:16" ht="15" customHeight="1" x14ac:dyDescent="0.3">
      <c r="L704" s="171">
        <f t="shared" si="69"/>
        <v>46814</v>
      </c>
      <c r="M704" s="172">
        <f t="shared" si="68"/>
        <v>0</v>
      </c>
      <c r="N704" s="172">
        <f t="shared" si="70"/>
        <v>60000</v>
      </c>
      <c r="O704" s="172">
        <f t="shared" si="71"/>
        <v>4.918032786885246</v>
      </c>
      <c r="P704" s="172">
        <f t="shared" si="72"/>
        <v>4.918032786885246</v>
      </c>
    </row>
    <row r="705" spans="12:16" ht="15" customHeight="1" x14ac:dyDescent="0.3">
      <c r="L705" s="171">
        <f t="shared" si="69"/>
        <v>46815</v>
      </c>
      <c r="M705" s="172">
        <f t="shared" si="68"/>
        <v>0</v>
      </c>
      <c r="N705" s="172">
        <f t="shared" si="70"/>
        <v>60000</v>
      </c>
      <c r="O705" s="172">
        <f t="shared" si="71"/>
        <v>4.918032786885246</v>
      </c>
      <c r="P705" s="172">
        <f t="shared" si="72"/>
        <v>4.918032786885246</v>
      </c>
    </row>
    <row r="706" spans="12:16" ht="15" customHeight="1" x14ac:dyDescent="0.3">
      <c r="L706" s="171">
        <f t="shared" si="69"/>
        <v>46816</v>
      </c>
      <c r="M706" s="172">
        <f t="shared" si="68"/>
        <v>0</v>
      </c>
      <c r="N706" s="172">
        <f t="shared" si="70"/>
        <v>60000</v>
      </c>
      <c r="O706" s="172">
        <f t="shared" si="71"/>
        <v>4.918032786885246</v>
      </c>
      <c r="P706" s="172">
        <f t="shared" si="72"/>
        <v>4.918032786885246</v>
      </c>
    </row>
    <row r="707" spans="12:16" ht="15" customHeight="1" x14ac:dyDescent="0.3">
      <c r="L707" s="171">
        <f t="shared" si="69"/>
        <v>46817</v>
      </c>
      <c r="M707" s="172">
        <f t="shared" si="68"/>
        <v>0</v>
      </c>
      <c r="N707" s="172">
        <f t="shared" si="70"/>
        <v>60000</v>
      </c>
      <c r="O707" s="172">
        <f t="shared" si="71"/>
        <v>4.918032786885246</v>
      </c>
      <c r="P707" s="172">
        <f t="shared" si="72"/>
        <v>4.918032786885246</v>
      </c>
    </row>
    <row r="708" spans="12:16" ht="15" customHeight="1" x14ac:dyDescent="0.3">
      <c r="L708" s="171">
        <f t="shared" si="69"/>
        <v>46818</v>
      </c>
      <c r="M708" s="172">
        <f t="shared" si="68"/>
        <v>0</v>
      </c>
      <c r="N708" s="172">
        <f t="shared" si="70"/>
        <v>60000</v>
      </c>
      <c r="O708" s="172">
        <f t="shared" si="71"/>
        <v>4.918032786885246</v>
      </c>
      <c r="P708" s="172">
        <f t="shared" si="72"/>
        <v>4.918032786885246</v>
      </c>
    </row>
    <row r="709" spans="12:16" ht="15" customHeight="1" x14ac:dyDescent="0.3">
      <c r="L709" s="171">
        <f t="shared" si="69"/>
        <v>46819</v>
      </c>
      <c r="M709" s="172">
        <f t="shared" si="68"/>
        <v>0</v>
      </c>
      <c r="N709" s="172">
        <f t="shared" si="70"/>
        <v>60000</v>
      </c>
      <c r="O709" s="172">
        <f t="shared" si="71"/>
        <v>4.918032786885246</v>
      </c>
      <c r="P709" s="172">
        <f t="shared" si="72"/>
        <v>4.918032786885246</v>
      </c>
    </row>
    <row r="710" spans="12:16" ht="15" customHeight="1" x14ac:dyDescent="0.3">
      <c r="L710" s="171">
        <f t="shared" si="69"/>
        <v>46820</v>
      </c>
      <c r="M710" s="172">
        <f t="shared" si="68"/>
        <v>0</v>
      </c>
      <c r="N710" s="172">
        <f t="shared" si="70"/>
        <v>60000</v>
      </c>
      <c r="O710" s="172">
        <f t="shared" si="71"/>
        <v>4.918032786885246</v>
      </c>
      <c r="P710" s="172">
        <f t="shared" si="72"/>
        <v>4.918032786885246</v>
      </c>
    </row>
    <row r="711" spans="12:16" ht="15" customHeight="1" x14ac:dyDescent="0.3">
      <c r="L711" s="171">
        <f t="shared" si="69"/>
        <v>46821</v>
      </c>
      <c r="M711" s="172">
        <f t="shared" si="68"/>
        <v>0</v>
      </c>
      <c r="N711" s="172">
        <f t="shared" si="70"/>
        <v>60000</v>
      </c>
      <c r="O711" s="172">
        <f t="shared" si="71"/>
        <v>4.918032786885246</v>
      </c>
      <c r="P711" s="172">
        <f t="shared" si="72"/>
        <v>4.918032786885246</v>
      </c>
    </row>
    <row r="712" spans="12:16" ht="15" customHeight="1" x14ac:dyDescent="0.3">
      <c r="L712" s="171">
        <f t="shared" si="69"/>
        <v>46822</v>
      </c>
      <c r="M712" s="172">
        <f t="shared" si="68"/>
        <v>0</v>
      </c>
      <c r="N712" s="172">
        <f t="shared" si="70"/>
        <v>60000</v>
      </c>
      <c r="O712" s="172">
        <f t="shared" si="71"/>
        <v>4.918032786885246</v>
      </c>
      <c r="P712" s="172">
        <f t="shared" si="72"/>
        <v>4.918032786885246</v>
      </c>
    </row>
    <row r="713" spans="12:16" ht="15" customHeight="1" x14ac:dyDescent="0.3">
      <c r="L713" s="171">
        <f t="shared" si="69"/>
        <v>46823</v>
      </c>
      <c r="M713" s="172">
        <f t="shared" si="68"/>
        <v>0</v>
      </c>
      <c r="N713" s="172">
        <f t="shared" si="70"/>
        <v>60000</v>
      </c>
      <c r="O713" s="172">
        <f t="shared" si="71"/>
        <v>4.918032786885246</v>
      </c>
      <c r="P713" s="172">
        <f t="shared" si="72"/>
        <v>4.918032786885246</v>
      </c>
    </row>
    <row r="714" spans="12:16" ht="15" customHeight="1" x14ac:dyDescent="0.3">
      <c r="L714" s="171">
        <f t="shared" si="69"/>
        <v>46824</v>
      </c>
      <c r="M714" s="172">
        <f t="shared" si="68"/>
        <v>0</v>
      </c>
      <c r="N714" s="172">
        <f t="shared" si="70"/>
        <v>60000</v>
      </c>
      <c r="O714" s="172">
        <f t="shared" si="71"/>
        <v>4.918032786885246</v>
      </c>
      <c r="P714" s="172">
        <f t="shared" si="72"/>
        <v>4.918032786885246</v>
      </c>
    </row>
    <row r="715" spans="12:16" ht="15" customHeight="1" x14ac:dyDescent="0.3">
      <c r="L715" s="171">
        <f t="shared" si="69"/>
        <v>46825</v>
      </c>
      <c r="M715" s="172">
        <f t="shared" si="68"/>
        <v>0</v>
      </c>
      <c r="N715" s="172">
        <f t="shared" si="70"/>
        <v>60000</v>
      </c>
      <c r="O715" s="172">
        <f t="shared" si="71"/>
        <v>4.918032786885246</v>
      </c>
      <c r="P715" s="172">
        <f t="shared" si="72"/>
        <v>4.918032786885246</v>
      </c>
    </row>
    <row r="716" spans="12:16" ht="15" customHeight="1" x14ac:dyDescent="0.3">
      <c r="L716" s="171">
        <f t="shared" si="69"/>
        <v>46826</v>
      </c>
      <c r="M716" s="172">
        <f t="shared" si="68"/>
        <v>0</v>
      </c>
      <c r="N716" s="172">
        <f t="shared" si="70"/>
        <v>60000</v>
      </c>
      <c r="O716" s="172">
        <f t="shared" si="71"/>
        <v>4.918032786885246</v>
      </c>
      <c r="P716" s="172">
        <f t="shared" si="72"/>
        <v>4.918032786885246</v>
      </c>
    </row>
    <row r="717" spans="12:16" ht="15" customHeight="1" x14ac:dyDescent="0.3">
      <c r="L717" s="171">
        <f t="shared" si="69"/>
        <v>46827</v>
      </c>
      <c r="M717" s="172">
        <f t="shared" si="68"/>
        <v>0</v>
      </c>
      <c r="N717" s="172">
        <f t="shared" si="70"/>
        <v>60000</v>
      </c>
      <c r="O717" s="172">
        <f t="shared" si="71"/>
        <v>4.918032786885246</v>
      </c>
      <c r="P717" s="172">
        <f t="shared" si="72"/>
        <v>4.918032786885246</v>
      </c>
    </row>
    <row r="718" spans="12:16" ht="15" customHeight="1" x14ac:dyDescent="0.3">
      <c r="L718" s="171">
        <f t="shared" si="69"/>
        <v>46828</v>
      </c>
      <c r="M718" s="172">
        <f t="shared" si="68"/>
        <v>0</v>
      </c>
      <c r="N718" s="172">
        <f t="shared" si="70"/>
        <v>60000</v>
      </c>
      <c r="O718" s="172">
        <f t="shared" si="71"/>
        <v>4.918032786885246</v>
      </c>
      <c r="P718" s="172">
        <f t="shared" si="72"/>
        <v>4.918032786885246</v>
      </c>
    </row>
    <row r="719" spans="12:16" ht="15" customHeight="1" x14ac:dyDescent="0.3">
      <c r="L719" s="171">
        <f t="shared" si="69"/>
        <v>46829</v>
      </c>
      <c r="M719" s="172">
        <f t="shared" si="68"/>
        <v>0</v>
      </c>
      <c r="N719" s="172">
        <f t="shared" si="70"/>
        <v>60000</v>
      </c>
      <c r="O719" s="172">
        <f t="shared" si="71"/>
        <v>4.918032786885246</v>
      </c>
      <c r="P719" s="172">
        <f t="shared" si="72"/>
        <v>4.918032786885246</v>
      </c>
    </row>
    <row r="720" spans="12:16" ht="15" customHeight="1" x14ac:dyDescent="0.3">
      <c r="L720" s="171">
        <f t="shared" si="69"/>
        <v>46830</v>
      </c>
      <c r="M720" s="172">
        <f t="shared" si="68"/>
        <v>0</v>
      </c>
      <c r="N720" s="172">
        <f t="shared" si="70"/>
        <v>60000</v>
      </c>
      <c r="O720" s="172">
        <f t="shared" si="71"/>
        <v>4.918032786885246</v>
      </c>
      <c r="P720" s="172">
        <f t="shared" si="72"/>
        <v>4.918032786885246</v>
      </c>
    </row>
    <row r="721" spans="12:16" ht="15" customHeight="1" x14ac:dyDescent="0.3">
      <c r="L721" s="171">
        <f t="shared" si="69"/>
        <v>46831</v>
      </c>
      <c r="M721" s="172">
        <f t="shared" si="68"/>
        <v>0</v>
      </c>
      <c r="N721" s="172">
        <f t="shared" si="70"/>
        <v>60000</v>
      </c>
      <c r="O721" s="172">
        <f t="shared" si="71"/>
        <v>4.918032786885246</v>
      </c>
      <c r="P721" s="172">
        <f t="shared" si="72"/>
        <v>4.918032786885246</v>
      </c>
    </row>
    <row r="722" spans="12:16" ht="15" customHeight="1" x14ac:dyDescent="0.3">
      <c r="L722" s="171">
        <f t="shared" si="69"/>
        <v>46832</v>
      </c>
      <c r="M722" s="172">
        <f t="shared" si="68"/>
        <v>0</v>
      </c>
      <c r="N722" s="172">
        <f t="shared" si="70"/>
        <v>60000</v>
      </c>
      <c r="O722" s="172">
        <f t="shared" si="71"/>
        <v>4.918032786885246</v>
      </c>
      <c r="P722" s="172">
        <f t="shared" si="72"/>
        <v>4.918032786885246</v>
      </c>
    </row>
    <row r="723" spans="12:16" ht="15" customHeight="1" x14ac:dyDescent="0.3">
      <c r="L723" s="171">
        <f t="shared" si="69"/>
        <v>46833</v>
      </c>
      <c r="M723" s="172">
        <f t="shared" ref="M723:M786" si="73">IFERROR(VLOOKUP(L723,$B$19:$E$80,4,FALSE),0)</f>
        <v>0</v>
      </c>
      <c r="N723" s="172">
        <f t="shared" si="70"/>
        <v>60000</v>
      </c>
      <c r="O723" s="172">
        <f t="shared" si="71"/>
        <v>4.918032786885246</v>
      </c>
      <c r="P723" s="172">
        <f t="shared" si="72"/>
        <v>4.918032786885246</v>
      </c>
    </row>
    <row r="724" spans="12:16" ht="15" customHeight="1" x14ac:dyDescent="0.3">
      <c r="L724" s="171">
        <f t="shared" ref="L724:L787" si="74">IFERROR(IF(MAX(L723+1,$F$5+1)&gt;$J$10,"-",MAX(L723+1,$F$5+1)),"-")</f>
        <v>46834</v>
      </c>
      <c r="M724" s="172">
        <f t="shared" si="73"/>
        <v>0</v>
      </c>
      <c r="N724" s="172">
        <f t="shared" ref="N724:N787" si="75">IF(ISNUMBER(N723),N723-M724,$E$8)</f>
        <v>60000</v>
      </c>
      <c r="O724" s="172">
        <f t="shared" ref="O724:O787" si="76">IFERROR(IF(ISNUMBER(N723),N723,$E$8)*IF(L724&gt;=$J$8,$E$13,$E$12)/IF(MOD(YEAR(L724),4),365,366)*IF(ISBLANK(L723),L724-$F$5,L724-L723),0)</f>
        <v>4.918032786885246</v>
      </c>
      <c r="P724" s="172">
        <f t="shared" ref="P724:P787" si="77">IFERROR(IF(ISNUMBER(N723),N723,$E$8)*3%/IF(MOD(YEAR(L724),4),365,366)*IF(ISBLANK(L723),(L724-$F$5),L724-L723),0)</f>
        <v>4.918032786885246</v>
      </c>
    </row>
    <row r="725" spans="12:16" ht="15" customHeight="1" x14ac:dyDescent="0.3">
      <c r="L725" s="171">
        <f t="shared" si="74"/>
        <v>46835</v>
      </c>
      <c r="M725" s="172">
        <f t="shared" si="73"/>
        <v>0</v>
      </c>
      <c r="N725" s="172">
        <f t="shared" si="75"/>
        <v>60000</v>
      </c>
      <c r="O725" s="172">
        <f t="shared" si="76"/>
        <v>4.918032786885246</v>
      </c>
      <c r="P725" s="172">
        <f t="shared" si="77"/>
        <v>4.918032786885246</v>
      </c>
    </row>
    <row r="726" spans="12:16" ht="15" customHeight="1" x14ac:dyDescent="0.3">
      <c r="L726" s="171">
        <f t="shared" si="74"/>
        <v>46836</v>
      </c>
      <c r="M726" s="172">
        <f t="shared" si="73"/>
        <v>0</v>
      </c>
      <c r="N726" s="172">
        <f t="shared" si="75"/>
        <v>60000</v>
      </c>
      <c r="O726" s="172">
        <f t="shared" si="76"/>
        <v>4.918032786885246</v>
      </c>
      <c r="P726" s="172">
        <f t="shared" si="77"/>
        <v>4.918032786885246</v>
      </c>
    </row>
    <row r="727" spans="12:16" ht="15" customHeight="1" x14ac:dyDescent="0.3">
      <c r="L727" s="171">
        <f t="shared" si="74"/>
        <v>46837</v>
      </c>
      <c r="M727" s="172">
        <f t="shared" si="73"/>
        <v>0</v>
      </c>
      <c r="N727" s="172">
        <f t="shared" si="75"/>
        <v>60000</v>
      </c>
      <c r="O727" s="172">
        <f t="shared" si="76"/>
        <v>4.918032786885246</v>
      </c>
      <c r="P727" s="172">
        <f t="shared" si="77"/>
        <v>4.918032786885246</v>
      </c>
    </row>
    <row r="728" spans="12:16" ht="15" customHeight="1" x14ac:dyDescent="0.3">
      <c r="L728" s="171">
        <f t="shared" si="74"/>
        <v>46838</v>
      </c>
      <c r="M728" s="172">
        <f t="shared" si="73"/>
        <v>0</v>
      </c>
      <c r="N728" s="172">
        <f t="shared" si="75"/>
        <v>60000</v>
      </c>
      <c r="O728" s="172">
        <f t="shared" si="76"/>
        <v>4.918032786885246</v>
      </c>
      <c r="P728" s="172">
        <f t="shared" si="77"/>
        <v>4.918032786885246</v>
      </c>
    </row>
    <row r="729" spans="12:16" ht="15" customHeight="1" x14ac:dyDescent="0.3">
      <c r="L729" s="171">
        <f t="shared" si="74"/>
        <v>46839</v>
      </c>
      <c r="M729" s="172">
        <f t="shared" si="73"/>
        <v>0</v>
      </c>
      <c r="N729" s="172">
        <f t="shared" si="75"/>
        <v>60000</v>
      </c>
      <c r="O729" s="172">
        <f t="shared" si="76"/>
        <v>4.918032786885246</v>
      </c>
      <c r="P729" s="172">
        <f t="shared" si="77"/>
        <v>4.918032786885246</v>
      </c>
    </row>
    <row r="730" spans="12:16" ht="15" customHeight="1" x14ac:dyDescent="0.3">
      <c r="L730" s="171">
        <f t="shared" si="74"/>
        <v>46840</v>
      </c>
      <c r="M730" s="172">
        <f t="shared" si="73"/>
        <v>0</v>
      </c>
      <c r="N730" s="172">
        <f t="shared" si="75"/>
        <v>60000</v>
      </c>
      <c r="O730" s="172">
        <f t="shared" si="76"/>
        <v>4.918032786885246</v>
      </c>
      <c r="P730" s="172">
        <f t="shared" si="77"/>
        <v>4.918032786885246</v>
      </c>
    </row>
    <row r="731" spans="12:16" ht="15" customHeight="1" x14ac:dyDescent="0.3">
      <c r="L731" s="171">
        <f t="shared" si="74"/>
        <v>46841</v>
      </c>
      <c r="M731" s="172">
        <f t="shared" si="73"/>
        <v>0</v>
      </c>
      <c r="N731" s="172">
        <f t="shared" si="75"/>
        <v>60000</v>
      </c>
      <c r="O731" s="172">
        <f t="shared" si="76"/>
        <v>4.918032786885246</v>
      </c>
      <c r="P731" s="172">
        <f t="shared" si="77"/>
        <v>4.918032786885246</v>
      </c>
    </row>
    <row r="732" spans="12:16" ht="15" customHeight="1" x14ac:dyDescent="0.3">
      <c r="L732" s="171">
        <f t="shared" si="74"/>
        <v>46842</v>
      </c>
      <c r="M732" s="172">
        <f t="shared" si="73"/>
        <v>0</v>
      </c>
      <c r="N732" s="172">
        <f t="shared" si="75"/>
        <v>60000</v>
      </c>
      <c r="O732" s="172">
        <f t="shared" si="76"/>
        <v>4.918032786885246</v>
      </c>
      <c r="P732" s="172">
        <f t="shared" si="77"/>
        <v>4.918032786885246</v>
      </c>
    </row>
    <row r="733" spans="12:16" ht="15" customHeight="1" x14ac:dyDescent="0.3">
      <c r="L733" s="171">
        <f t="shared" si="74"/>
        <v>46843</v>
      </c>
      <c r="M733" s="172">
        <f t="shared" si="73"/>
        <v>0</v>
      </c>
      <c r="N733" s="172">
        <f t="shared" si="75"/>
        <v>60000</v>
      </c>
      <c r="O733" s="172">
        <f t="shared" si="76"/>
        <v>4.918032786885246</v>
      </c>
      <c r="P733" s="172">
        <f t="shared" si="77"/>
        <v>4.918032786885246</v>
      </c>
    </row>
    <row r="734" spans="12:16" ht="15" customHeight="1" x14ac:dyDescent="0.3">
      <c r="L734" s="171">
        <f t="shared" si="74"/>
        <v>46844</v>
      </c>
      <c r="M734" s="172">
        <f t="shared" si="73"/>
        <v>0</v>
      </c>
      <c r="N734" s="172">
        <f t="shared" si="75"/>
        <v>60000</v>
      </c>
      <c r="O734" s="172">
        <f t="shared" si="76"/>
        <v>4.918032786885246</v>
      </c>
      <c r="P734" s="172">
        <f t="shared" si="77"/>
        <v>4.918032786885246</v>
      </c>
    </row>
    <row r="735" spans="12:16" ht="15" customHeight="1" x14ac:dyDescent="0.3">
      <c r="L735" s="171">
        <f t="shared" si="74"/>
        <v>46845</v>
      </c>
      <c r="M735" s="172">
        <f t="shared" si="73"/>
        <v>0</v>
      </c>
      <c r="N735" s="172">
        <f t="shared" si="75"/>
        <v>60000</v>
      </c>
      <c r="O735" s="172">
        <f t="shared" si="76"/>
        <v>4.918032786885246</v>
      </c>
      <c r="P735" s="172">
        <f t="shared" si="77"/>
        <v>4.918032786885246</v>
      </c>
    </row>
    <row r="736" spans="12:16" ht="15" customHeight="1" x14ac:dyDescent="0.3">
      <c r="L736" s="171">
        <f t="shared" si="74"/>
        <v>46846</v>
      </c>
      <c r="M736" s="172">
        <f t="shared" si="73"/>
        <v>0</v>
      </c>
      <c r="N736" s="172">
        <f t="shared" si="75"/>
        <v>60000</v>
      </c>
      <c r="O736" s="172">
        <f t="shared" si="76"/>
        <v>4.918032786885246</v>
      </c>
      <c r="P736" s="172">
        <f t="shared" si="77"/>
        <v>4.918032786885246</v>
      </c>
    </row>
    <row r="737" spans="12:16" ht="15" customHeight="1" x14ac:dyDescent="0.3">
      <c r="L737" s="171">
        <f t="shared" si="74"/>
        <v>46847</v>
      </c>
      <c r="M737" s="172">
        <f t="shared" si="73"/>
        <v>0</v>
      </c>
      <c r="N737" s="172">
        <f t="shared" si="75"/>
        <v>60000</v>
      </c>
      <c r="O737" s="172">
        <f t="shared" si="76"/>
        <v>4.918032786885246</v>
      </c>
      <c r="P737" s="172">
        <f t="shared" si="77"/>
        <v>4.918032786885246</v>
      </c>
    </row>
    <row r="738" spans="12:16" ht="15" customHeight="1" x14ac:dyDescent="0.3">
      <c r="L738" s="171">
        <f t="shared" si="74"/>
        <v>46848</v>
      </c>
      <c r="M738" s="172">
        <f t="shared" si="73"/>
        <v>0</v>
      </c>
      <c r="N738" s="172">
        <f t="shared" si="75"/>
        <v>60000</v>
      </c>
      <c r="O738" s="172">
        <f t="shared" si="76"/>
        <v>4.918032786885246</v>
      </c>
      <c r="P738" s="172">
        <f t="shared" si="77"/>
        <v>4.918032786885246</v>
      </c>
    </row>
    <row r="739" spans="12:16" ht="15" customHeight="1" x14ac:dyDescent="0.3">
      <c r="L739" s="171">
        <f t="shared" si="74"/>
        <v>46849</v>
      </c>
      <c r="M739" s="172">
        <f t="shared" si="73"/>
        <v>0</v>
      </c>
      <c r="N739" s="172">
        <f t="shared" si="75"/>
        <v>60000</v>
      </c>
      <c r="O739" s="172">
        <f t="shared" si="76"/>
        <v>4.918032786885246</v>
      </c>
      <c r="P739" s="172">
        <f t="shared" si="77"/>
        <v>4.918032786885246</v>
      </c>
    </row>
    <row r="740" spans="12:16" ht="15" customHeight="1" x14ac:dyDescent="0.3">
      <c r="L740" s="171">
        <f t="shared" si="74"/>
        <v>46850</v>
      </c>
      <c r="M740" s="172">
        <f t="shared" si="73"/>
        <v>0</v>
      </c>
      <c r="N740" s="172">
        <f t="shared" si="75"/>
        <v>60000</v>
      </c>
      <c r="O740" s="172">
        <f t="shared" si="76"/>
        <v>4.918032786885246</v>
      </c>
      <c r="P740" s="172">
        <f t="shared" si="77"/>
        <v>4.918032786885246</v>
      </c>
    </row>
    <row r="741" spans="12:16" ht="15" customHeight="1" x14ac:dyDescent="0.3">
      <c r="L741" s="171">
        <f t="shared" si="74"/>
        <v>46851</v>
      </c>
      <c r="M741" s="172">
        <f t="shared" si="73"/>
        <v>0</v>
      </c>
      <c r="N741" s="172">
        <f t="shared" si="75"/>
        <v>60000</v>
      </c>
      <c r="O741" s="172">
        <f t="shared" si="76"/>
        <v>4.918032786885246</v>
      </c>
      <c r="P741" s="172">
        <f t="shared" si="77"/>
        <v>4.918032786885246</v>
      </c>
    </row>
    <row r="742" spans="12:16" ht="15" customHeight="1" x14ac:dyDescent="0.3">
      <c r="L742" s="171">
        <f t="shared" si="74"/>
        <v>46852</v>
      </c>
      <c r="M742" s="172">
        <f t="shared" si="73"/>
        <v>0</v>
      </c>
      <c r="N742" s="172">
        <f t="shared" si="75"/>
        <v>60000</v>
      </c>
      <c r="O742" s="172">
        <f t="shared" si="76"/>
        <v>4.918032786885246</v>
      </c>
      <c r="P742" s="172">
        <f t="shared" si="77"/>
        <v>4.918032786885246</v>
      </c>
    </row>
    <row r="743" spans="12:16" ht="15" customHeight="1" x14ac:dyDescent="0.3">
      <c r="L743" s="171">
        <f t="shared" si="74"/>
        <v>46853</v>
      </c>
      <c r="M743" s="172">
        <f t="shared" si="73"/>
        <v>0</v>
      </c>
      <c r="N743" s="172">
        <f t="shared" si="75"/>
        <v>60000</v>
      </c>
      <c r="O743" s="172">
        <f t="shared" si="76"/>
        <v>4.918032786885246</v>
      </c>
      <c r="P743" s="172">
        <f t="shared" si="77"/>
        <v>4.918032786885246</v>
      </c>
    </row>
    <row r="744" spans="12:16" ht="15" customHeight="1" x14ac:dyDescent="0.3">
      <c r="L744" s="171">
        <f t="shared" si="74"/>
        <v>46854</v>
      </c>
      <c r="M744" s="172">
        <f t="shared" si="73"/>
        <v>0</v>
      </c>
      <c r="N744" s="172">
        <f t="shared" si="75"/>
        <v>60000</v>
      </c>
      <c r="O744" s="172">
        <f t="shared" si="76"/>
        <v>4.918032786885246</v>
      </c>
      <c r="P744" s="172">
        <f t="shared" si="77"/>
        <v>4.918032786885246</v>
      </c>
    </row>
    <row r="745" spans="12:16" ht="15" customHeight="1" x14ac:dyDescent="0.3">
      <c r="L745" s="171">
        <f t="shared" si="74"/>
        <v>46855</v>
      </c>
      <c r="M745" s="172">
        <f t="shared" si="73"/>
        <v>0</v>
      </c>
      <c r="N745" s="172">
        <f t="shared" si="75"/>
        <v>60000</v>
      </c>
      <c r="O745" s="172">
        <f t="shared" si="76"/>
        <v>4.918032786885246</v>
      </c>
      <c r="P745" s="172">
        <f t="shared" si="77"/>
        <v>4.918032786885246</v>
      </c>
    </row>
    <row r="746" spans="12:16" ht="15" customHeight="1" x14ac:dyDescent="0.3">
      <c r="L746" s="171">
        <f t="shared" si="74"/>
        <v>46856</v>
      </c>
      <c r="M746" s="172">
        <f t="shared" si="73"/>
        <v>0</v>
      </c>
      <c r="N746" s="172">
        <f t="shared" si="75"/>
        <v>60000</v>
      </c>
      <c r="O746" s="172">
        <f t="shared" si="76"/>
        <v>4.918032786885246</v>
      </c>
      <c r="P746" s="172">
        <f t="shared" si="77"/>
        <v>4.918032786885246</v>
      </c>
    </row>
    <row r="747" spans="12:16" ht="15" customHeight="1" x14ac:dyDescent="0.3">
      <c r="L747" s="171">
        <f t="shared" si="74"/>
        <v>46857</v>
      </c>
      <c r="M747" s="172">
        <f t="shared" si="73"/>
        <v>0</v>
      </c>
      <c r="N747" s="172">
        <f t="shared" si="75"/>
        <v>60000</v>
      </c>
      <c r="O747" s="172">
        <f t="shared" si="76"/>
        <v>4.918032786885246</v>
      </c>
      <c r="P747" s="172">
        <f t="shared" si="77"/>
        <v>4.918032786885246</v>
      </c>
    </row>
    <row r="748" spans="12:16" ht="15" customHeight="1" x14ac:dyDescent="0.3">
      <c r="L748" s="171">
        <f t="shared" si="74"/>
        <v>46858</v>
      </c>
      <c r="M748" s="172">
        <f t="shared" si="73"/>
        <v>0</v>
      </c>
      <c r="N748" s="172">
        <f t="shared" si="75"/>
        <v>60000</v>
      </c>
      <c r="O748" s="172">
        <f t="shared" si="76"/>
        <v>4.918032786885246</v>
      </c>
      <c r="P748" s="172">
        <f t="shared" si="77"/>
        <v>4.918032786885246</v>
      </c>
    </row>
    <row r="749" spans="12:16" ht="15" customHeight="1" x14ac:dyDescent="0.3">
      <c r="L749" s="171">
        <f t="shared" si="74"/>
        <v>46859</v>
      </c>
      <c r="M749" s="172">
        <f t="shared" si="73"/>
        <v>0</v>
      </c>
      <c r="N749" s="172">
        <f t="shared" si="75"/>
        <v>60000</v>
      </c>
      <c r="O749" s="172">
        <f t="shared" si="76"/>
        <v>4.918032786885246</v>
      </c>
      <c r="P749" s="172">
        <f t="shared" si="77"/>
        <v>4.918032786885246</v>
      </c>
    </row>
    <row r="750" spans="12:16" ht="15" customHeight="1" x14ac:dyDescent="0.3">
      <c r="L750" s="171">
        <f t="shared" si="74"/>
        <v>46860</v>
      </c>
      <c r="M750" s="172">
        <f t="shared" si="73"/>
        <v>0</v>
      </c>
      <c r="N750" s="172">
        <f t="shared" si="75"/>
        <v>60000</v>
      </c>
      <c r="O750" s="172">
        <f t="shared" si="76"/>
        <v>4.918032786885246</v>
      </c>
      <c r="P750" s="172">
        <f t="shared" si="77"/>
        <v>4.918032786885246</v>
      </c>
    </row>
    <row r="751" spans="12:16" ht="15" customHeight="1" x14ac:dyDescent="0.3">
      <c r="L751" s="171">
        <f t="shared" si="74"/>
        <v>46861</v>
      </c>
      <c r="M751" s="172">
        <f t="shared" si="73"/>
        <v>0</v>
      </c>
      <c r="N751" s="172">
        <f t="shared" si="75"/>
        <v>60000</v>
      </c>
      <c r="O751" s="172">
        <f t="shared" si="76"/>
        <v>4.918032786885246</v>
      </c>
      <c r="P751" s="172">
        <f t="shared" si="77"/>
        <v>4.918032786885246</v>
      </c>
    </row>
    <row r="752" spans="12:16" ht="15" customHeight="1" x14ac:dyDescent="0.3">
      <c r="L752" s="171">
        <f t="shared" si="74"/>
        <v>46862</v>
      </c>
      <c r="M752" s="172">
        <f t="shared" si="73"/>
        <v>0</v>
      </c>
      <c r="N752" s="172">
        <f t="shared" si="75"/>
        <v>60000</v>
      </c>
      <c r="O752" s="172">
        <f t="shared" si="76"/>
        <v>4.918032786885246</v>
      </c>
      <c r="P752" s="172">
        <f t="shared" si="77"/>
        <v>4.918032786885246</v>
      </c>
    </row>
    <row r="753" spans="12:16" ht="15" customHeight="1" x14ac:dyDescent="0.3">
      <c r="L753" s="171">
        <f t="shared" si="74"/>
        <v>46863</v>
      </c>
      <c r="M753" s="172">
        <f t="shared" si="73"/>
        <v>0</v>
      </c>
      <c r="N753" s="172">
        <f t="shared" si="75"/>
        <v>60000</v>
      </c>
      <c r="O753" s="172">
        <f t="shared" si="76"/>
        <v>4.918032786885246</v>
      </c>
      <c r="P753" s="172">
        <f t="shared" si="77"/>
        <v>4.918032786885246</v>
      </c>
    </row>
    <row r="754" spans="12:16" ht="15" customHeight="1" x14ac:dyDescent="0.3">
      <c r="L754" s="171">
        <f t="shared" si="74"/>
        <v>46864</v>
      </c>
      <c r="M754" s="172">
        <f t="shared" si="73"/>
        <v>0</v>
      </c>
      <c r="N754" s="172">
        <f t="shared" si="75"/>
        <v>60000</v>
      </c>
      <c r="O754" s="172">
        <f t="shared" si="76"/>
        <v>4.918032786885246</v>
      </c>
      <c r="P754" s="172">
        <f t="shared" si="77"/>
        <v>4.918032786885246</v>
      </c>
    </row>
    <row r="755" spans="12:16" ht="15" customHeight="1" x14ac:dyDescent="0.3">
      <c r="L755" s="171">
        <f t="shared" si="74"/>
        <v>46865</v>
      </c>
      <c r="M755" s="172">
        <f t="shared" si="73"/>
        <v>0</v>
      </c>
      <c r="N755" s="172">
        <f t="shared" si="75"/>
        <v>60000</v>
      </c>
      <c r="O755" s="172">
        <f t="shared" si="76"/>
        <v>4.918032786885246</v>
      </c>
      <c r="P755" s="172">
        <f t="shared" si="77"/>
        <v>4.918032786885246</v>
      </c>
    </row>
    <row r="756" spans="12:16" ht="15" customHeight="1" x14ac:dyDescent="0.3">
      <c r="L756" s="171">
        <f t="shared" si="74"/>
        <v>46866</v>
      </c>
      <c r="M756" s="172">
        <f t="shared" si="73"/>
        <v>0</v>
      </c>
      <c r="N756" s="172">
        <f t="shared" si="75"/>
        <v>60000</v>
      </c>
      <c r="O756" s="172">
        <f t="shared" si="76"/>
        <v>4.918032786885246</v>
      </c>
      <c r="P756" s="172">
        <f t="shared" si="77"/>
        <v>4.918032786885246</v>
      </c>
    </row>
    <row r="757" spans="12:16" ht="15" customHeight="1" x14ac:dyDescent="0.3">
      <c r="L757" s="171">
        <f t="shared" si="74"/>
        <v>46867</v>
      </c>
      <c r="M757" s="172">
        <f t="shared" si="73"/>
        <v>0</v>
      </c>
      <c r="N757" s="172">
        <f t="shared" si="75"/>
        <v>60000</v>
      </c>
      <c r="O757" s="172">
        <f t="shared" si="76"/>
        <v>4.918032786885246</v>
      </c>
      <c r="P757" s="172">
        <f t="shared" si="77"/>
        <v>4.918032786885246</v>
      </c>
    </row>
    <row r="758" spans="12:16" ht="15" customHeight="1" x14ac:dyDescent="0.3">
      <c r="L758" s="171">
        <f t="shared" si="74"/>
        <v>46868</v>
      </c>
      <c r="M758" s="172">
        <f t="shared" si="73"/>
        <v>0</v>
      </c>
      <c r="N758" s="172">
        <f t="shared" si="75"/>
        <v>60000</v>
      </c>
      <c r="O758" s="172">
        <f t="shared" si="76"/>
        <v>4.918032786885246</v>
      </c>
      <c r="P758" s="172">
        <f t="shared" si="77"/>
        <v>4.918032786885246</v>
      </c>
    </row>
    <row r="759" spans="12:16" ht="15" customHeight="1" x14ac:dyDescent="0.3">
      <c r="L759" s="171">
        <f t="shared" si="74"/>
        <v>46869</v>
      </c>
      <c r="M759" s="172">
        <f t="shared" si="73"/>
        <v>0</v>
      </c>
      <c r="N759" s="172">
        <f t="shared" si="75"/>
        <v>60000</v>
      </c>
      <c r="O759" s="172">
        <f t="shared" si="76"/>
        <v>4.918032786885246</v>
      </c>
      <c r="P759" s="172">
        <f t="shared" si="77"/>
        <v>4.918032786885246</v>
      </c>
    </row>
    <row r="760" spans="12:16" ht="15" customHeight="1" x14ac:dyDescent="0.3">
      <c r="L760" s="171">
        <f t="shared" si="74"/>
        <v>46870</v>
      </c>
      <c r="M760" s="172">
        <f t="shared" si="73"/>
        <v>0</v>
      </c>
      <c r="N760" s="172">
        <f t="shared" si="75"/>
        <v>60000</v>
      </c>
      <c r="O760" s="172">
        <f t="shared" si="76"/>
        <v>4.918032786885246</v>
      </c>
      <c r="P760" s="172">
        <f t="shared" si="77"/>
        <v>4.918032786885246</v>
      </c>
    </row>
    <row r="761" spans="12:16" ht="15" customHeight="1" x14ac:dyDescent="0.3">
      <c r="L761" s="171">
        <f t="shared" si="74"/>
        <v>46871</v>
      </c>
      <c r="M761" s="172">
        <f t="shared" si="73"/>
        <v>0</v>
      </c>
      <c r="N761" s="172">
        <f t="shared" si="75"/>
        <v>60000</v>
      </c>
      <c r="O761" s="172">
        <f t="shared" si="76"/>
        <v>4.918032786885246</v>
      </c>
      <c r="P761" s="172">
        <f t="shared" si="77"/>
        <v>4.918032786885246</v>
      </c>
    </row>
    <row r="762" spans="12:16" ht="15" customHeight="1" x14ac:dyDescent="0.3">
      <c r="L762" s="171">
        <f t="shared" si="74"/>
        <v>46872</v>
      </c>
      <c r="M762" s="172">
        <f t="shared" si="73"/>
        <v>0</v>
      </c>
      <c r="N762" s="172">
        <f t="shared" si="75"/>
        <v>60000</v>
      </c>
      <c r="O762" s="172">
        <f t="shared" si="76"/>
        <v>4.918032786885246</v>
      </c>
      <c r="P762" s="172">
        <f t="shared" si="77"/>
        <v>4.918032786885246</v>
      </c>
    </row>
    <row r="763" spans="12:16" ht="15" customHeight="1" x14ac:dyDescent="0.3">
      <c r="L763" s="171">
        <f t="shared" si="74"/>
        <v>46873</v>
      </c>
      <c r="M763" s="172">
        <f t="shared" si="73"/>
        <v>0</v>
      </c>
      <c r="N763" s="172">
        <f t="shared" si="75"/>
        <v>60000</v>
      </c>
      <c r="O763" s="172">
        <f t="shared" si="76"/>
        <v>4.918032786885246</v>
      </c>
      <c r="P763" s="172">
        <f t="shared" si="77"/>
        <v>4.918032786885246</v>
      </c>
    </row>
    <row r="764" spans="12:16" ht="15" customHeight="1" x14ac:dyDescent="0.3">
      <c r="L764" s="171">
        <f t="shared" si="74"/>
        <v>46874</v>
      </c>
      <c r="M764" s="172">
        <f t="shared" si="73"/>
        <v>0</v>
      </c>
      <c r="N764" s="172">
        <f t="shared" si="75"/>
        <v>60000</v>
      </c>
      <c r="O764" s="172">
        <f t="shared" si="76"/>
        <v>4.918032786885246</v>
      </c>
      <c r="P764" s="172">
        <f t="shared" si="77"/>
        <v>4.918032786885246</v>
      </c>
    </row>
    <row r="765" spans="12:16" ht="15" customHeight="1" x14ac:dyDescent="0.3">
      <c r="L765" s="171">
        <f t="shared" si="74"/>
        <v>46875</v>
      </c>
      <c r="M765" s="172">
        <f t="shared" si="73"/>
        <v>0</v>
      </c>
      <c r="N765" s="172">
        <f t="shared" si="75"/>
        <v>60000</v>
      </c>
      <c r="O765" s="172">
        <f t="shared" si="76"/>
        <v>4.918032786885246</v>
      </c>
      <c r="P765" s="172">
        <f t="shared" si="77"/>
        <v>4.918032786885246</v>
      </c>
    </row>
    <row r="766" spans="12:16" ht="15" customHeight="1" x14ac:dyDescent="0.3">
      <c r="L766" s="171">
        <f t="shared" si="74"/>
        <v>46876</v>
      </c>
      <c r="M766" s="172">
        <f t="shared" si="73"/>
        <v>0</v>
      </c>
      <c r="N766" s="172">
        <f t="shared" si="75"/>
        <v>60000</v>
      </c>
      <c r="O766" s="172">
        <f t="shared" si="76"/>
        <v>4.918032786885246</v>
      </c>
      <c r="P766" s="172">
        <f t="shared" si="77"/>
        <v>4.918032786885246</v>
      </c>
    </row>
    <row r="767" spans="12:16" ht="15" customHeight="1" x14ac:dyDescent="0.3">
      <c r="L767" s="171">
        <f t="shared" si="74"/>
        <v>46877</v>
      </c>
      <c r="M767" s="172">
        <f t="shared" si="73"/>
        <v>0</v>
      </c>
      <c r="N767" s="172">
        <f t="shared" si="75"/>
        <v>60000</v>
      </c>
      <c r="O767" s="172">
        <f t="shared" si="76"/>
        <v>4.918032786885246</v>
      </c>
      <c r="P767" s="172">
        <f t="shared" si="77"/>
        <v>4.918032786885246</v>
      </c>
    </row>
    <row r="768" spans="12:16" ht="15" customHeight="1" x14ac:dyDescent="0.3">
      <c r="L768" s="171">
        <f t="shared" si="74"/>
        <v>46878</v>
      </c>
      <c r="M768" s="172">
        <f t="shared" si="73"/>
        <v>0</v>
      </c>
      <c r="N768" s="172">
        <f t="shared" si="75"/>
        <v>60000</v>
      </c>
      <c r="O768" s="172">
        <f t="shared" si="76"/>
        <v>4.918032786885246</v>
      </c>
      <c r="P768" s="172">
        <f t="shared" si="77"/>
        <v>4.918032786885246</v>
      </c>
    </row>
    <row r="769" spans="12:16" ht="15" customHeight="1" x14ac:dyDescent="0.3">
      <c r="L769" s="171">
        <f t="shared" si="74"/>
        <v>46879</v>
      </c>
      <c r="M769" s="172">
        <f t="shared" si="73"/>
        <v>0</v>
      </c>
      <c r="N769" s="172">
        <f t="shared" si="75"/>
        <v>60000</v>
      </c>
      <c r="O769" s="172">
        <f t="shared" si="76"/>
        <v>4.918032786885246</v>
      </c>
      <c r="P769" s="172">
        <f t="shared" si="77"/>
        <v>4.918032786885246</v>
      </c>
    </row>
    <row r="770" spans="12:16" ht="15" customHeight="1" x14ac:dyDescent="0.3">
      <c r="L770" s="171">
        <f t="shared" si="74"/>
        <v>46880</v>
      </c>
      <c r="M770" s="172">
        <f t="shared" si="73"/>
        <v>0</v>
      </c>
      <c r="N770" s="172">
        <f t="shared" si="75"/>
        <v>60000</v>
      </c>
      <c r="O770" s="172">
        <f t="shared" si="76"/>
        <v>4.918032786885246</v>
      </c>
      <c r="P770" s="172">
        <f t="shared" si="77"/>
        <v>4.918032786885246</v>
      </c>
    </row>
    <row r="771" spans="12:16" ht="15" customHeight="1" x14ac:dyDescent="0.3">
      <c r="L771" s="171">
        <f t="shared" si="74"/>
        <v>46881</v>
      </c>
      <c r="M771" s="172">
        <f t="shared" si="73"/>
        <v>0</v>
      </c>
      <c r="N771" s="172">
        <f t="shared" si="75"/>
        <v>60000</v>
      </c>
      <c r="O771" s="172">
        <f t="shared" si="76"/>
        <v>4.918032786885246</v>
      </c>
      <c r="P771" s="172">
        <f t="shared" si="77"/>
        <v>4.918032786885246</v>
      </c>
    </row>
    <row r="772" spans="12:16" ht="15" customHeight="1" x14ac:dyDescent="0.3">
      <c r="L772" s="171">
        <f t="shared" si="74"/>
        <v>46882</v>
      </c>
      <c r="M772" s="172">
        <f t="shared" si="73"/>
        <v>0</v>
      </c>
      <c r="N772" s="172">
        <f t="shared" si="75"/>
        <v>60000</v>
      </c>
      <c r="O772" s="172">
        <f t="shared" si="76"/>
        <v>4.918032786885246</v>
      </c>
      <c r="P772" s="172">
        <f t="shared" si="77"/>
        <v>4.918032786885246</v>
      </c>
    </row>
    <row r="773" spans="12:16" ht="15" customHeight="1" x14ac:dyDescent="0.3">
      <c r="L773" s="171">
        <f t="shared" si="74"/>
        <v>46883</v>
      </c>
      <c r="M773" s="172">
        <f t="shared" si="73"/>
        <v>0</v>
      </c>
      <c r="N773" s="172">
        <f t="shared" si="75"/>
        <v>60000</v>
      </c>
      <c r="O773" s="172">
        <f t="shared" si="76"/>
        <v>4.918032786885246</v>
      </c>
      <c r="P773" s="172">
        <f t="shared" si="77"/>
        <v>4.918032786885246</v>
      </c>
    </row>
    <row r="774" spans="12:16" ht="15" customHeight="1" x14ac:dyDescent="0.3">
      <c r="L774" s="171">
        <f t="shared" si="74"/>
        <v>46884</v>
      </c>
      <c r="M774" s="172">
        <f t="shared" si="73"/>
        <v>0</v>
      </c>
      <c r="N774" s="172">
        <f t="shared" si="75"/>
        <v>60000</v>
      </c>
      <c r="O774" s="172">
        <f t="shared" si="76"/>
        <v>4.918032786885246</v>
      </c>
      <c r="P774" s="172">
        <f t="shared" si="77"/>
        <v>4.918032786885246</v>
      </c>
    </row>
    <row r="775" spans="12:16" ht="15" customHeight="1" x14ac:dyDescent="0.3">
      <c r="L775" s="171">
        <f t="shared" si="74"/>
        <v>46885</v>
      </c>
      <c r="M775" s="172">
        <f t="shared" si="73"/>
        <v>0</v>
      </c>
      <c r="N775" s="172">
        <f t="shared" si="75"/>
        <v>60000</v>
      </c>
      <c r="O775" s="172">
        <f t="shared" si="76"/>
        <v>4.918032786885246</v>
      </c>
      <c r="P775" s="172">
        <f t="shared" si="77"/>
        <v>4.918032786885246</v>
      </c>
    </row>
    <row r="776" spans="12:16" ht="15" customHeight="1" x14ac:dyDescent="0.3">
      <c r="L776" s="171">
        <f t="shared" si="74"/>
        <v>46886</v>
      </c>
      <c r="M776" s="172">
        <f t="shared" si="73"/>
        <v>0</v>
      </c>
      <c r="N776" s="172">
        <f t="shared" si="75"/>
        <v>60000</v>
      </c>
      <c r="O776" s="172">
        <f t="shared" si="76"/>
        <v>4.918032786885246</v>
      </c>
      <c r="P776" s="172">
        <f t="shared" si="77"/>
        <v>4.918032786885246</v>
      </c>
    </row>
    <row r="777" spans="12:16" ht="15" customHeight="1" x14ac:dyDescent="0.3">
      <c r="L777" s="171">
        <f t="shared" si="74"/>
        <v>46887</v>
      </c>
      <c r="M777" s="172">
        <f t="shared" si="73"/>
        <v>0</v>
      </c>
      <c r="N777" s="172">
        <f t="shared" si="75"/>
        <v>60000</v>
      </c>
      <c r="O777" s="172">
        <f t="shared" si="76"/>
        <v>4.918032786885246</v>
      </c>
      <c r="P777" s="172">
        <f t="shared" si="77"/>
        <v>4.918032786885246</v>
      </c>
    </row>
    <row r="778" spans="12:16" ht="15" customHeight="1" x14ac:dyDescent="0.3">
      <c r="L778" s="171">
        <f t="shared" si="74"/>
        <v>46888</v>
      </c>
      <c r="M778" s="172">
        <f t="shared" si="73"/>
        <v>0</v>
      </c>
      <c r="N778" s="172">
        <f t="shared" si="75"/>
        <v>60000</v>
      </c>
      <c r="O778" s="172">
        <f t="shared" si="76"/>
        <v>4.918032786885246</v>
      </c>
      <c r="P778" s="172">
        <f t="shared" si="77"/>
        <v>4.918032786885246</v>
      </c>
    </row>
    <row r="779" spans="12:16" ht="15" customHeight="1" x14ac:dyDescent="0.3">
      <c r="L779" s="171">
        <f t="shared" si="74"/>
        <v>46889</v>
      </c>
      <c r="M779" s="172">
        <f t="shared" si="73"/>
        <v>0</v>
      </c>
      <c r="N779" s="172">
        <f t="shared" si="75"/>
        <v>60000</v>
      </c>
      <c r="O779" s="172">
        <f t="shared" si="76"/>
        <v>4.918032786885246</v>
      </c>
      <c r="P779" s="172">
        <f t="shared" si="77"/>
        <v>4.918032786885246</v>
      </c>
    </row>
    <row r="780" spans="12:16" ht="15" customHeight="1" x14ac:dyDescent="0.3">
      <c r="L780" s="171">
        <f t="shared" si="74"/>
        <v>46890</v>
      </c>
      <c r="M780" s="172">
        <f t="shared" si="73"/>
        <v>0</v>
      </c>
      <c r="N780" s="172">
        <f t="shared" si="75"/>
        <v>60000</v>
      </c>
      <c r="O780" s="172">
        <f t="shared" si="76"/>
        <v>4.918032786885246</v>
      </c>
      <c r="P780" s="172">
        <f t="shared" si="77"/>
        <v>4.918032786885246</v>
      </c>
    </row>
    <row r="781" spans="12:16" ht="15" customHeight="1" x14ac:dyDescent="0.3">
      <c r="L781" s="171">
        <f t="shared" si="74"/>
        <v>46891</v>
      </c>
      <c r="M781" s="172">
        <f t="shared" si="73"/>
        <v>0</v>
      </c>
      <c r="N781" s="172">
        <f t="shared" si="75"/>
        <v>60000</v>
      </c>
      <c r="O781" s="172">
        <f t="shared" si="76"/>
        <v>4.918032786885246</v>
      </c>
      <c r="P781" s="172">
        <f t="shared" si="77"/>
        <v>4.918032786885246</v>
      </c>
    </row>
    <row r="782" spans="12:16" ht="15" customHeight="1" x14ac:dyDescent="0.3">
      <c r="L782" s="171">
        <f t="shared" si="74"/>
        <v>46892</v>
      </c>
      <c r="M782" s="172">
        <f t="shared" si="73"/>
        <v>0</v>
      </c>
      <c r="N782" s="172">
        <f t="shared" si="75"/>
        <v>60000</v>
      </c>
      <c r="O782" s="172">
        <f t="shared" si="76"/>
        <v>4.918032786885246</v>
      </c>
      <c r="P782" s="172">
        <f t="shared" si="77"/>
        <v>4.918032786885246</v>
      </c>
    </row>
    <row r="783" spans="12:16" ht="15" customHeight="1" x14ac:dyDescent="0.3">
      <c r="L783" s="171">
        <f t="shared" si="74"/>
        <v>46893</v>
      </c>
      <c r="M783" s="172">
        <f t="shared" si="73"/>
        <v>0</v>
      </c>
      <c r="N783" s="172">
        <f t="shared" si="75"/>
        <v>60000</v>
      </c>
      <c r="O783" s="172">
        <f t="shared" si="76"/>
        <v>4.918032786885246</v>
      </c>
      <c r="P783" s="172">
        <f t="shared" si="77"/>
        <v>4.918032786885246</v>
      </c>
    </row>
    <row r="784" spans="12:16" ht="15" customHeight="1" x14ac:dyDescent="0.3">
      <c r="L784" s="171">
        <f t="shared" si="74"/>
        <v>46894</v>
      </c>
      <c r="M784" s="172">
        <f t="shared" si="73"/>
        <v>0</v>
      </c>
      <c r="N784" s="172">
        <f t="shared" si="75"/>
        <v>60000</v>
      </c>
      <c r="O784" s="172">
        <f t="shared" si="76"/>
        <v>4.918032786885246</v>
      </c>
      <c r="P784" s="172">
        <f t="shared" si="77"/>
        <v>4.918032786885246</v>
      </c>
    </row>
    <row r="785" spans="12:16" ht="15" customHeight="1" x14ac:dyDescent="0.3">
      <c r="L785" s="171">
        <f t="shared" si="74"/>
        <v>46895</v>
      </c>
      <c r="M785" s="172">
        <f t="shared" si="73"/>
        <v>0</v>
      </c>
      <c r="N785" s="172">
        <f t="shared" si="75"/>
        <v>60000</v>
      </c>
      <c r="O785" s="172">
        <f t="shared" si="76"/>
        <v>4.918032786885246</v>
      </c>
      <c r="P785" s="172">
        <f t="shared" si="77"/>
        <v>4.918032786885246</v>
      </c>
    </row>
    <row r="786" spans="12:16" ht="15" customHeight="1" x14ac:dyDescent="0.3">
      <c r="L786" s="171">
        <f t="shared" si="74"/>
        <v>46896</v>
      </c>
      <c r="M786" s="172">
        <f t="shared" si="73"/>
        <v>0</v>
      </c>
      <c r="N786" s="172">
        <f t="shared" si="75"/>
        <v>60000</v>
      </c>
      <c r="O786" s="172">
        <f t="shared" si="76"/>
        <v>4.918032786885246</v>
      </c>
      <c r="P786" s="172">
        <f t="shared" si="77"/>
        <v>4.918032786885246</v>
      </c>
    </row>
    <row r="787" spans="12:16" ht="15" customHeight="1" x14ac:dyDescent="0.3">
      <c r="L787" s="171">
        <f t="shared" si="74"/>
        <v>46897</v>
      </c>
      <c r="M787" s="172">
        <f t="shared" ref="M787:M850" si="78">IFERROR(VLOOKUP(L787,$B$19:$E$80,4,FALSE),0)</f>
        <v>0</v>
      </c>
      <c r="N787" s="172">
        <f t="shared" si="75"/>
        <v>60000</v>
      </c>
      <c r="O787" s="172">
        <f t="shared" si="76"/>
        <v>4.918032786885246</v>
      </c>
      <c r="P787" s="172">
        <f t="shared" si="77"/>
        <v>4.918032786885246</v>
      </c>
    </row>
    <row r="788" spans="12:16" ht="15" customHeight="1" x14ac:dyDescent="0.3">
      <c r="L788" s="171">
        <f t="shared" ref="L788:L851" si="79">IFERROR(IF(MAX(L787+1,$F$5+1)&gt;$J$10,"-",MAX(L787+1,$F$5+1)),"-")</f>
        <v>46898</v>
      </c>
      <c r="M788" s="172">
        <f t="shared" si="78"/>
        <v>0</v>
      </c>
      <c r="N788" s="172">
        <f t="shared" ref="N788:N851" si="80">IF(ISNUMBER(N787),N787-M788,$E$8)</f>
        <v>60000</v>
      </c>
      <c r="O788" s="172">
        <f t="shared" ref="O788:O851" si="81">IFERROR(IF(ISNUMBER(N787),N787,$E$8)*IF(L788&gt;=$J$8,$E$13,$E$12)/IF(MOD(YEAR(L788),4),365,366)*IF(ISBLANK(L787),L788-$F$5,L788-L787),0)</f>
        <v>4.918032786885246</v>
      </c>
      <c r="P788" s="172">
        <f t="shared" ref="P788:P851" si="82">IFERROR(IF(ISNUMBER(N787),N787,$E$8)*3%/IF(MOD(YEAR(L788),4),365,366)*IF(ISBLANK(L787),(L788-$F$5),L788-L787),0)</f>
        <v>4.918032786885246</v>
      </c>
    </row>
    <row r="789" spans="12:16" ht="15" customHeight="1" x14ac:dyDescent="0.3">
      <c r="L789" s="171">
        <f t="shared" si="79"/>
        <v>46899</v>
      </c>
      <c r="M789" s="172">
        <f t="shared" si="78"/>
        <v>0</v>
      </c>
      <c r="N789" s="172">
        <f t="shared" si="80"/>
        <v>60000</v>
      </c>
      <c r="O789" s="172">
        <f t="shared" si="81"/>
        <v>4.918032786885246</v>
      </c>
      <c r="P789" s="172">
        <f t="shared" si="82"/>
        <v>4.918032786885246</v>
      </c>
    </row>
    <row r="790" spans="12:16" ht="15" customHeight="1" x14ac:dyDescent="0.3">
      <c r="L790" s="171">
        <f t="shared" si="79"/>
        <v>46900</v>
      </c>
      <c r="M790" s="172">
        <f t="shared" si="78"/>
        <v>0</v>
      </c>
      <c r="N790" s="172">
        <f t="shared" si="80"/>
        <v>60000</v>
      </c>
      <c r="O790" s="172">
        <f t="shared" si="81"/>
        <v>4.918032786885246</v>
      </c>
      <c r="P790" s="172">
        <f t="shared" si="82"/>
        <v>4.918032786885246</v>
      </c>
    </row>
    <row r="791" spans="12:16" ht="15" customHeight="1" x14ac:dyDescent="0.3">
      <c r="L791" s="171">
        <f t="shared" si="79"/>
        <v>46901</v>
      </c>
      <c r="M791" s="172">
        <f t="shared" si="78"/>
        <v>0</v>
      </c>
      <c r="N791" s="172">
        <f t="shared" si="80"/>
        <v>60000</v>
      </c>
      <c r="O791" s="172">
        <f t="shared" si="81"/>
        <v>4.918032786885246</v>
      </c>
      <c r="P791" s="172">
        <f t="shared" si="82"/>
        <v>4.918032786885246</v>
      </c>
    </row>
    <row r="792" spans="12:16" ht="15" customHeight="1" x14ac:dyDescent="0.3">
      <c r="L792" s="171">
        <f t="shared" si="79"/>
        <v>46902</v>
      </c>
      <c r="M792" s="172">
        <f t="shared" si="78"/>
        <v>0</v>
      </c>
      <c r="N792" s="172">
        <f t="shared" si="80"/>
        <v>60000</v>
      </c>
      <c r="O792" s="172">
        <f t="shared" si="81"/>
        <v>4.918032786885246</v>
      </c>
      <c r="P792" s="172">
        <f t="shared" si="82"/>
        <v>4.918032786885246</v>
      </c>
    </row>
    <row r="793" spans="12:16" ht="15" customHeight="1" x14ac:dyDescent="0.3">
      <c r="L793" s="171">
        <f t="shared" si="79"/>
        <v>46903</v>
      </c>
      <c r="M793" s="172">
        <f t="shared" si="78"/>
        <v>0</v>
      </c>
      <c r="N793" s="172">
        <f t="shared" si="80"/>
        <v>60000</v>
      </c>
      <c r="O793" s="172">
        <f t="shared" si="81"/>
        <v>4.918032786885246</v>
      </c>
      <c r="P793" s="172">
        <f t="shared" si="82"/>
        <v>4.918032786885246</v>
      </c>
    </row>
    <row r="794" spans="12:16" ht="15" customHeight="1" x14ac:dyDescent="0.3">
      <c r="L794" s="171">
        <f t="shared" si="79"/>
        <v>46904</v>
      </c>
      <c r="M794" s="172">
        <f t="shared" si="78"/>
        <v>0</v>
      </c>
      <c r="N794" s="172">
        <f t="shared" si="80"/>
        <v>60000</v>
      </c>
      <c r="O794" s="172">
        <f t="shared" si="81"/>
        <v>4.918032786885246</v>
      </c>
      <c r="P794" s="172">
        <f t="shared" si="82"/>
        <v>4.918032786885246</v>
      </c>
    </row>
    <row r="795" spans="12:16" ht="15" customHeight="1" x14ac:dyDescent="0.3">
      <c r="L795" s="171">
        <f t="shared" si="79"/>
        <v>46905</v>
      </c>
      <c r="M795" s="172">
        <f t="shared" si="78"/>
        <v>0</v>
      </c>
      <c r="N795" s="172">
        <f t="shared" si="80"/>
        <v>60000</v>
      </c>
      <c r="O795" s="172">
        <f t="shared" si="81"/>
        <v>4.918032786885246</v>
      </c>
      <c r="P795" s="172">
        <f t="shared" si="82"/>
        <v>4.918032786885246</v>
      </c>
    </row>
    <row r="796" spans="12:16" ht="15" customHeight="1" x14ac:dyDescent="0.3">
      <c r="L796" s="171">
        <f t="shared" si="79"/>
        <v>46906</v>
      </c>
      <c r="M796" s="172">
        <f t="shared" si="78"/>
        <v>0</v>
      </c>
      <c r="N796" s="172">
        <f t="shared" si="80"/>
        <v>60000</v>
      </c>
      <c r="O796" s="172">
        <f t="shared" si="81"/>
        <v>4.918032786885246</v>
      </c>
      <c r="P796" s="172">
        <f t="shared" si="82"/>
        <v>4.918032786885246</v>
      </c>
    </row>
    <row r="797" spans="12:16" ht="15" customHeight="1" x14ac:dyDescent="0.3">
      <c r="L797" s="171">
        <f t="shared" si="79"/>
        <v>46907</v>
      </c>
      <c r="M797" s="172">
        <f t="shared" si="78"/>
        <v>0</v>
      </c>
      <c r="N797" s="172">
        <f t="shared" si="80"/>
        <v>60000</v>
      </c>
      <c r="O797" s="172">
        <f t="shared" si="81"/>
        <v>4.918032786885246</v>
      </c>
      <c r="P797" s="172">
        <f t="shared" si="82"/>
        <v>4.918032786885246</v>
      </c>
    </row>
    <row r="798" spans="12:16" ht="15" customHeight="1" x14ac:dyDescent="0.3">
      <c r="L798" s="171">
        <f t="shared" si="79"/>
        <v>46908</v>
      </c>
      <c r="M798" s="172">
        <f t="shared" si="78"/>
        <v>0</v>
      </c>
      <c r="N798" s="172">
        <f t="shared" si="80"/>
        <v>60000</v>
      </c>
      <c r="O798" s="172">
        <f t="shared" si="81"/>
        <v>4.918032786885246</v>
      </c>
      <c r="P798" s="172">
        <f t="shared" si="82"/>
        <v>4.918032786885246</v>
      </c>
    </row>
    <row r="799" spans="12:16" ht="15" customHeight="1" x14ac:dyDescent="0.3">
      <c r="L799" s="171">
        <f t="shared" si="79"/>
        <v>46909</v>
      </c>
      <c r="M799" s="172">
        <f t="shared" si="78"/>
        <v>0</v>
      </c>
      <c r="N799" s="172">
        <f t="shared" si="80"/>
        <v>60000</v>
      </c>
      <c r="O799" s="172">
        <f t="shared" si="81"/>
        <v>4.918032786885246</v>
      </c>
      <c r="P799" s="172">
        <f t="shared" si="82"/>
        <v>4.918032786885246</v>
      </c>
    </row>
    <row r="800" spans="12:16" ht="15" customHeight="1" x14ac:dyDescent="0.3">
      <c r="L800" s="171">
        <f t="shared" si="79"/>
        <v>46910</v>
      </c>
      <c r="M800" s="172">
        <f t="shared" si="78"/>
        <v>0</v>
      </c>
      <c r="N800" s="172">
        <f t="shared" si="80"/>
        <v>60000</v>
      </c>
      <c r="O800" s="172">
        <f t="shared" si="81"/>
        <v>4.918032786885246</v>
      </c>
      <c r="P800" s="172">
        <f t="shared" si="82"/>
        <v>4.918032786885246</v>
      </c>
    </row>
    <row r="801" spans="12:16" ht="15" customHeight="1" x14ac:dyDescent="0.3">
      <c r="L801" s="171">
        <f t="shared" si="79"/>
        <v>46911</v>
      </c>
      <c r="M801" s="172">
        <f t="shared" si="78"/>
        <v>0</v>
      </c>
      <c r="N801" s="172">
        <f t="shared" si="80"/>
        <v>60000</v>
      </c>
      <c r="O801" s="172">
        <f t="shared" si="81"/>
        <v>4.918032786885246</v>
      </c>
      <c r="P801" s="172">
        <f t="shared" si="82"/>
        <v>4.918032786885246</v>
      </c>
    </row>
    <row r="802" spans="12:16" ht="15" customHeight="1" x14ac:dyDescent="0.3">
      <c r="L802" s="171">
        <f t="shared" si="79"/>
        <v>46912</v>
      </c>
      <c r="M802" s="172">
        <f t="shared" si="78"/>
        <v>0</v>
      </c>
      <c r="N802" s="172">
        <f t="shared" si="80"/>
        <v>60000</v>
      </c>
      <c r="O802" s="172">
        <f t="shared" si="81"/>
        <v>4.918032786885246</v>
      </c>
      <c r="P802" s="172">
        <f t="shared" si="82"/>
        <v>4.918032786885246</v>
      </c>
    </row>
    <row r="803" spans="12:16" ht="15" customHeight="1" x14ac:dyDescent="0.3">
      <c r="L803" s="171">
        <f t="shared" si="79"/>
        <v>46913</v>
      </c>
      <c r="M803" s="172">
        <f t="shared" si="78"/>
        <v>0</v>
      </c>
      <c r="N803" s="172">
        <f t="shared" si="80"/>
        <v>60000</v>
      </c>
      <c r="O803" s="172">
        <f t="shared" si="81"/>
        <v>4.918032786885246</v>
      </c>
      <c r="P803" s="172">
        <f t="shared" si="82"/>
        <v>4.918032786885246</v>
      </c>
    </row>
    <row r="804" spans="12:16" ht="15" customHeight="1" x14ac:dyDescent="0.3">
      <c r="L804" s="171">
        <f t="shared" si="79"/>
        <v>46914</v>
      </c>
      <c r="M804" s="172">
        <f t="shared" si="78"/>
        <v>0</v>
      </c>
      <c r="N804" s="172">
        <f t="shared" si="80"/>
        <v>60000</v>
      </c>
      <c r="O804" s="172">
        <f t="shared" si="81"/>
        <v>4.918032786885246</v>
      </c>
      <c r="P804" s="172">
        <f t="shared" si="82"/>
        <v>4.918032786885246</v>
      </c>
    </row>
    <row r="805" spans="12:16" ht="15" customHeight="1" x14ac:dyDescent="0.3">
      <c r="L805" s="171">
        <f t="shared" si="79"/>
        <v>46915</v>
      </c>
      <c r="M805" s="172">
        <f t="shared" si="78"/>
        <v>0</v>
      </c>
      <c r="N805" s="172">
        <f t="shared" si="80"/>
        <v>60000</v>
      </c>
      <c r="O805" s="172">
        <f t="shared" si="81"/>
        <v>4.918032786885246</v>
      </c>
      <c r="P805" s="172">
        <f t="shared" si="82"/>
        <v>4.918032786885246</v>
      </c>
    </row>
    <row r="806" spans="12:16" ht="15" customHeight="1" x14ac:dyDescent="0.3">
      <c r="L806" s="171">
        <f t="shared" si="79"/>
        <v>46916</v>
      </c>
      <c r="M806" s="172">
        <f t="shared" si="78"/>
        <v>0</v>
      </c>
      <c r="N806" s="172">
        <f t="shared" si="80"/>
        <v>60000</v>
      </c>
      <c r="O806" s="172">
        <f t="shared" si="81"/>
        <v>4.918032786885246</v>
      </c>
      <c r="P806" s="172">
        <f t="shared" si="82"/>
        <v>4.918032786885246</v>
      </c>
    </row>
    <row r="807" spans="12:16" ht="15" customHeight="1" x14ac:dyDescent="0.3">
      <c r="L807" s="171">
        <f t="shared" si="79"/>
        <v>46917</v>
      </c>
      <c r="M807" s="172">
        <f t="shared" si="78"/>
        <v>0</v>
      </c>
      <c r="N807" s="172">
        <f t="shared" si="80"/>
        <v>60000</v>
      </c>
      <c r="O807" s="172">
        <f t="shared" si="81"/>
        <v>4.918032786885246</v>
      </c>
      <c r="P807" s="172">
        <f t="shared" si="82"/>
        <v>4.918032786885246</v>
      </c>
    </row>
    <row r="808" spans="12:16" ht="15" customHeight="1" x14ac:dyDescent="0.3">
      <c r="L808" s="171">
        <f t="shared" si="79"/>
        <v>46918</v>
      </c>
      <c r="M808" s="172">
        <f t="shared" si="78"/>
        <v>0</v>
      </c>
      <c r="N808" s="172">
        <f t="shared" si="80"/>
        <v>60000</v>
      </c>
      <c r="O808" s="172">
        <f t="shared" si="81"/>
        <v>4.918032786885246</v>
      </c>
      <c r="P808" s="172">
        <f t="shared" si="82"/>
        <v>4.918032786885246</v>
      </c>
    </row>
    <row r="809" spans="12:16" ht="15" customHeight="1" x14ac:dyDescent="0.3">
      <c r="L809" s="171">
        <f t="shared" si="79"/>
        <v>46919</v>
      </c>
      <c r="M809" s="172">
        <f t="shared" si="78"/>
        <v>0</v>
      </c>
      <c r="N809" s="172">
        <f t="shared" si="80"/>
        <v>60000</v>
      </c>
      <c r="O809" s="172">
        <f t="shared" si="81"/>
        <v>4.918032786885246</v>
      </c>
      <c r="P809" s="172">
        <f t="shared" si="82"/>
        <v>4.918032786885246</v>
      </c>
    </row>
    <row r="810" spans="12:16" ht="15" customHeight="1" x14ac:dyDescent="0.3">
      <c r="L810" s="171">
        <f t="shared" si="79"/>
        <v>46920</v>
      </c>
      <c r="M810" s="172">
        <f t="shared" si="78"/>
        <v>0</v>
      </c>
      <c r="N810" s="172">
        <f t="shared" si="80"/>
        <v>60000</v>
      </c>
      <c r="O810" s="172">
        <f t="shared" si="81"/>
        <v>4.918032786885246</v>
      </c>
      <c r="P810" s="172">
        <f t="shared" si="82"/>
        <v>4.918032786885246</v>
      </c>
    </row>
    <row r="811" spans="12:16" ht="15" customHeight="1" x14ac:dyDescent="0.3">
      <c r="L811" s="171">
        <f t="shared" si="79"/>
        <v>46921</v>
      </c>
      <c r="M811" s="172">
        <f t="shared" si="78"/>
        <v>0</v>
      </c>
      <c r="N811" s="172">
        <f t="shared" si="80"/>
        <v>60000</v>
      </c>
      <c r="O811" s="172">
        <f t="shared" si="81"/>
        <v>4.918032786885246</v>
      </c>
      <c r="P811" s="172">
        <f t="shared" si="82"/>
        <v>4.918032786885246</v>
      </c>
    </row>
    <row r="812" spans="12:16" ht="15" customHeight="1" x14ac:dyDescent="0.3">
      <c r="L812" s="171">
        <f t="shared" si="79"/>
        <v>46922</v>
      </c>
      <c r="M812" s="172">
        <f t="shared" si="78"/>
        <v>0</v>
      </c>
      <c r="N812" s="172">
        <f t="shared" si="80"/>
        <v>60000</v>
      </c>
      <c r="O812" s="172">
        <f t="shared" si="81"/>
        <v>4.918032786885246</v>
      </c>
      <c r="P812" s="172">
        <f t="shared" si="82"/>
        <v>4.918032786885246</v>
      </c>
    </row>
    <row r="813" spans="12:16" ht="15" customHeight="1" x14ac:dyDescent="0.3">
      <c r="L813" s="171">
        <f t="shared" si="79"/>
        <v>46923</v>
      </c>
      <c r="M813" s="172">
        <f t="shared" si="78"/>
        <v>0</v>
      </c>
      <c r="N813" s="172">
        <f t="shared" si="80"/>
        <v>60000</v>
      </c>
      <c r="O813" s="172">
        <f t="shared" si="81"/>
        <v>4.918032786885246</v>
      </c>
      <c r="P813" s="172">
        <f t="shared" si="82"/>
        <v>4.918032786885246</v>
      </c>
    </row>
    <row r="814" spans="12:16" ht="15" customHeight="1" x14ac:dyDescent="0.3">
      <c r="L814" s="171">
        <f t="shared" si="79"/>
        <v>46924</v>
      </c>
      <c r="M814" s="172">
        <f t="shared" si="78"/>
        <v>0</v>
      </c>
      <c r="N814" s="172">
        <f t="shared" si="80"/>
        <v>60000</v>
      </c>
      <c r="O814" s="172">
        <f t="shared" si="81"/>
        <v>4.918032786885246</v>
      </c>
      <c r="P814" s="172">
        <f t="shared" si="82"/>
        <v>4.918032786885246</v>
      </c>
    </row>
    <row r="815" spans="12:16" ht="15" customHeight="1" x14ac:dyDescent="0.3">
      <c r="L815" s="171">
        <f t="shared" si="79"/>
        <v>46925</v>
      </c>
      <c r="M815" s="172">
        <f t="shared" si="78"/>
        <v>0</v>
      </c>
      <c r="N815" s="172">
        <f t="shared" si="80"/>
        <v>60000</v>
      </c>
      <c r="O815" s="172">
        <f t="shared" si="81"/>
        <v>4.918032786885246</v>
      </c>
      <c r="P815" s="172">
        <f t="shared" si="82"/>
        <v>4.918032786885246</v>
      </c>
    </row>
    <row r="816" spans="12:16" ht="15" customHeight="1" x14ac:dyDescent="0.3">
      <c r="L816" s="171">
        <f t="shared" si="79"/>
        <v>46926</v>
      </c>
      <c r="M816" s="172">
        <f t="shared" si="78"/>
        <v>0</v>
      </c>
      <c r="N816" s="172">
        <f t="shared" si="80"/>
        <v>60000</v>
      </c>
      <c r="O816" s="172">
        <f t="shared" si="81"/>
        <v>4.918032786885246</v>
      </c>
      <c r="P816" s="172">
        <f t="shared" si="82"/>
        <v>4.918032786885246</v>
      </c>
    </row>
    <row r="817" spans="12:16" ht="15" customHeight="1" x14ac:dyDescent="0.3">
      <c r="L817" s="171">
        <f t="shared" si="79"/>
        <v>46927</v>
      </c>
      <c r="M817" s="172">
        <f t="shared" si="78"/>
        <v>0</v>
      </c>
      <c r="N817" s="172">
        <f t="shared" si="80"/>
        <v>60000</v>
      </c>
      <c r="O817" s="172">
        <f t="shared" si="81"/>
        <v>4.918032786885246</v>
      </c>
      <c r="P817" s="172">
        <f t="shared" si="82"/>
        <v>4.918032786885246</v>
      </c>
    </row>
    <row r="818" spans="12:16" ht="15" customHeight="1" x14ac:dyDescent="0.3">
      <c r="L818" s="171">
        <f t="shared" si="79"/>
        <v>46928</v>
      </c>
      <c r="M818" s="172">
        <f t="shared" si="78"/>
        <v>0</v>
      </c>
      <c r="N818" s="172">
        <f t="shared" si="80"/>
        <v>60000</v>
      </c>
      <c r="O818" s="172">
        <f t="shared" si="81"/>
        <v>4.918032786885246</v>
      </c>
      <c r="P818" s="172">
        <f t="shared" si="82"/>
        <v>4.918032786885246</v>
      </c>
    </row>
    <row r="819" spans="12:16" ht="15" customHeight="1" x14ac:dyDescent="0.3">
      <c r="L819" s="171">
        <f t="shared" si="79"/>
        <v>46929</v>
      </c>
      <c r="M819" s="172">
        <f t="shared" si="78"/>
        <v>0</v>
      </c>
      <c r="N819" s="172">
        <f t="shared" si="80"/>
        <v>60000</v>
      </c>
      <c r="O819" s="172">
        <f t="shared" si="81"/>
        <v>4.918032786885246</v>
      </c>
      <c r="P819" s="172">
        <f t="shared" si="82"/>
        <v>4.918032786885246</v>
      </c>
    </row>
    <row r="820" spans="12:16" ht="15" customHeight="1" x14ac:dyDescent="0.3">
      <c r="L820" s="171">
        <f t="shared" si="79"/>
        <v>46930</v>
      </c>
      <c r="M820" s="172">
        <f t="shared" si="78"/>
        <v>0</v>
      </c>
      <c r="N820" s="172">
        <f t="shared" si="80"/>
        <v>60000</v>
      </c>
      <c r="O820" s="172">
        <f t="shared" si="81"/>
        <v>4.918032786885246</v>
      </c>
      <c r="P820" s="172">
        <f t="shared" si="82"/>
        <v>4.918032786885246</v>
      </c>
    </row>
    <row r="821" spans="12:16" ht="15" customHeight="1" x14ac:dyDescent="0.3">
      <c r="L821" s="171">
        <f t="shared" si="79"/>
        <v>46931</v>
      </c>
      <c r="M821" s="172">
        <f t="shared" si="78"/>
        <v>0</v>
      </c>
      <c r="N821" s="172">
        <f t="shared" si="80"/>
        <v>60000</v>
      </c>
      <c r="O821" s="172">
        <f t="shared" si="81"/>
        <v>4.918032786885246</v>
      </c>
      <c r="P821" s="172">
        <f t="shared" si="82"/>
        <v>4.918032786885246</v>
      </c>
    </row>
    <row r="822" spans="12:16" ht="15" customHeight="1" x14ac:dyDescent="0.3">
      <c r="L822" s="171">
        <f t="shared" si="79"/>
        <v>46932</v>
      </c>
      <c r="M822" s="172">
        <f t="shared" si="78"/>
        <v>0</v>
      </c>
      <c r="N822" s="172">
        <f t="shared" si="80"/>
        <v>60000</v>
      </c>
      <c r="O822" s="172">
        <f t="shared" si="81"/>
        <v>4.918032786885246</v>
      </c>
      <c r="P822" s="172">
        <f t="shared" si="82"/>
        <v>4.918032786885246</v>
      </c>
    </row>
    <row r="823" spans="12:16" ht="15" customHeight="1" x14ac:dyDescent="0.3">
      <c r="L823" s="171">
        <f t="shared" si="79"/>
        <v>46933</v>
      </c>
      <c r="M823" s="172">
        <f t="shared" si="78"/>
        <v>0</v>
      </c>
      <c r="N823" s="172">
        <f t="shared" si="80"/>
        <v>60000</v>
      </c>
      <c r="O823" s="172">
        <f t="shared" si="81"/>
        <v>4.918032786885246</v>
      </c>
      <c r="P823" s="172">
        <f t="shared" si="82"/>
        <v>4.918032786885246</v>
      </c>
    </row>
    <row r="824" spans="12:16" ht="15" customHeight="1" x14ac:dyDescent="0.3">
      <c r="L824" s="171">
        <f t="shared" si="79"/>
        <v>46934</v>
      </c>
      <c r="M824" s="172">
        <f t="shared" si="78"/>
        <v>0</v>
      </c>
      <c r="N824" s="172">
        <f t="shared" si="80"/>
        <v>60000</v>
      </c>
      <c r="O824" s="172">
        <f t="shared" si="81"/>
        <v>4.918032786885246</v>
      </c>
      <c r="P824" s="172">
        <f t="shared" si="82"/>
        <v>4.918032786885246</v>
      </c>
    </row>
    <row r="825" spans="12:16" ht="15" customHeight="1" x14ac:dyDescent="0.3">
      <c r="L825" s="171">
        <f t="shared" si="79"/>
        <v>46935</v>
      </c>
      <c r="M825" s="172">
        <f t="shared" si="78"/>
        <v>0</v>
      </c>
      <c r="N825" s="172">
        <f t="shared" si="80"/>
        <v>60000</v>
      </c>
      <c r="O825" s="172">
        <f t="shared" si="81"/>
        <v>4.918032786885246</v>
      </c>
      <c r="P825" s="172">
        <f t="shared" si="82"/>
        <v>4.918032786885246</v>
      </c>
    </row>
    <row r="826" spans="12:16" ht="15" customHeight="1" x14ac:dyDescent="0.3">
      <c r="L826" s="171">
        <f t="shared" si="79"/>
        <v>46936</v>
      </c>
      <c r="M826" s="172">
        <f t="shared" si="78"/>
        <v>0</v>
      </c>
      <c r="N826" s="172">
        <f t="shared" si="80"/>
        <v>60000</v>
      </c>
      <c r="O826" s="172">
        <f t="shared" si="81"/>
        <v>4.918032786885246</v>
      </c>
      <c r="P826" s="172">
        <f t="shared" si="82"/>
        <v>4.918032786885246</v>
      </c>
    </row>
    <row r="827" spans="12:16" ht="15" customHeight="1" x14ac:dyDescent="0.3">
      <c r="L827" s="171">
        <f t="shared" si="79"/>
        <v>46937</v>
      </c>
      <c r="M827" s="172">
        <f t="shared" si="78"/>
        <v>0</v>
      </c>
      <c r="N827" s="172">
        <f t="shared" si="80"/>
        <v>60000</v>
      </c>
      <c r="O827" s="172">
        <f t="shared" si="81"/>
        <v>4.918032786885246</v>
      </c>
      <c r="P827" s="172">
        <f t="shared" si="82"/>
        <v>4.918032786885246</v>
      </c>
    </row>
    <row r="828" spans="12:16" ht="15" customHeight="1" x14ac:dyDescent="0.3">
      <c r="L828" s="171">
        <f t="shared" si="79"/>
        <v>46938</v>
      </c>
      <c r="M828" s="172">
        <f t="shared" si="78"/>
        <v>0</v>
      </c>
      <c r="N828" s="172">
        <f t="shared" si="80"/>
        <v>60000</v>
      </c>
      <c r="O828" s="172">
        <f t="shared" si="81"/>
        <v>4.918032786885246</v>
      </c>
      <c r="P828" s="172">
        <f t="shared" si="82"/>
        <v>4.918032786885246</v>
      </c>
    </row>
    <row r="829" spans="12:16" ht="15" customHeight="1" x14ac:dyDescent="0.3">
      <c r="L829" s="171">
        <f t="shared" si="79"/>
        <v>46939</v>
      </c>
      <c r="M829" s="172">
        <f t="shared" si="78"/>
        <v>0</v>
      </c>
      <c r="N829" s="172">
        <f t="shared" si="80"/>
        <v>60000</v>
      </c>
      <c r="O829" s="172">
        <f t="shared" si="81"/>
        <v>4.918032786885246</v>
      </c>
      <c r="P829" s="172">
        <f t="shared" si="82"/>
        <v>4.918032786885246</v>
      </c>
    </row>
    <row r="830" spans="12:16" ht="15" customHeight="1" x14ac:dyDescent="0.3">
      <c r="L830" s="171">
        <f t="shared" si="79"/>
        <v>46940</v>
      </c>
      <c r="M830" s="172">
        <f t="shared" si="78"/>
        <v>0</v>
      </c>
      <c r="N830" s="172">
        <f t="shared" si="80"/>
        <v>60000</v>
      </c>
      <c r="O830" s="172">
        <f t="shared" si="81"/>
        <v>4.918032786885246</v>
      </c>
      <c r="P830" s="172">
        <f t="shared" si="82"/>
        <v>4.918032786885246</v>
      </c>
    </row>
    <row r="831" spans="12:16" ht="15" customHeight="1" x14ac:dyDescent="0.3">
      <c r="L831" s="171">
        <f t="shared" si="79"/>
        <v>46941</v>
      </c>
      <c r="M831" s="172">
        <f t="shared" si="78"/>
        <v>0</v>
      </c>
      <c r="N831" s="172">
        <f t="shared" si="80"/>
        <v>60000</v>
      </c>
      <c r="O831" s="172">
        <f t="shared" si="81"/>
        <v>4.918032786885246</v>
      </c>
      <c r="P831" s="172">
        <f t="shared" si="82"/>
        <v>4.918032786885246</v>
      </c>
    </row>
    <row r="832" spans="12:16" ht="15" customHeight="1" x14ac:dyDescent="0.3">
      <c r="L832" s="171">
        <f t="shared" si="79"/>
        <v>46942</v>
      </c>
      <c r="M832" s="172">
        <f t="shared" si="78"/>
        <v>0</v>
      </c>
      <c r="N832" s="172">
        <f t="shared" si="80"/>
        <v>60000</v>
      </c>
      <c r="O832" s="172">
        <f t="shared" si="81"/>
        <v>4.918032786885246</v>
      </c>
      <c r="P832" s="172">
        <f t="shared" si="82"/>
        <v>4.918032786885246</v>
      </c>
    </row>
    <row r="833" spans="12:16" ht="15" customHeight="1" x14ac:dyDescent="0.3">
      <c r="L833" s="171">
        <f t="shared" si="79"/>
        <v>46943</v>
      </c>
      <c r="M833" s="172">
        <f t="shared" si="78"/>
        <v>0</v>
      </c>
      <c r="N833" s="172">
        <f t="shared" si="80"/>
        <v>60000</v>
      </c>
      <c r="O833" s="172">
        <f t="shared" si="81"/>
        <v>4.918032786885246</v>
      </c>
      <c r="P833" s="172">
        <f t="shared" si="82"/>
        <v>4.918032786885246</v>
      </c>
    </row>
    <row r="834" spans="12:16" ht="15" customHeight="1" x14ac:dyDescent="0.3">
      <c r="L834" s="171">
        <f t="shared" si="79"/>
        <v>46944</v>
      </c>
      <c r="M834" s="172">
        <f t="shared" si="78"/>
        <v>0</v>
      </c>
      <c r="N834" s="172">
        <f t="shared" si="80"/>
        <v>60000</v>
      </c>
      <c r="O834" s="172">
        <f t="shared" si="81"/>
        <v>4.918032786885246</v>
      </c>
      <c r="P834" s="172">
        <f t="shared" si="82"/>
        <v>4.918032786885246</v>
      </c>
    </row>
    <row r="835" spans="12:16" ht="15" customHeight="1" x14ac:dyDescent="0.3">
      <c r="L835" s="171">
        <f t="shared" si="79"/>
        <v>46945</v>
      </c>
      <c r="M835" s="172">
        <f t="shared" si="78"/>
        <v>0</v>
      </c>
      <c r="N835" s="172">
        <f t="shared" si="80"/>
        <v>60000</v>
      </c>
      <c r="O835" s="172">
        <f t="shared" si="81"/>
        <v>4.918032786885246</v>
      </c>
      <c r="P835" s="172">
        <f t="shared" si="82"/>
        <v>4.918032786885246</v>
      </c>
    </row>
    <row r="836" spans="12:16" ht="15" customHeight="1" x14ac:dyDescent="0.3">
      <c r="L836" s="171">
        <f t="shared" si="79"/>
        <v>46946</v>
      </c>
      <c r="M836" s="172">
        <f t="shared" si="78"/>
        <v>0</v>
      </c>
      <c r="N836" s="172">
        <f t="shared" si="80"/>
        <v>60000</v>
      </c>
      <c r="O836" s="172">
        <f t="shared" si="81"/>
        <v>4.918032786885246</v>
      </c>
      <c r="P836" s="172">
        <f t="shared" si="82"/>
        <v>4.918032786885246</v>
      </c>
    </row>
    <row r="837" spans="12:16" ht="15" customHeight="1" x14ac:dyDescent="0.3">
      <c r="L837" s="171">
        <f t="shared" si="79"/>
        <v>46947</v>
      </c>
      <c r="M837" s="172">
        <f t="shared" si="78"/>
        <v>0</v>
      </c>
      <c r="N837" s="172">
        <f t="shared" si="80"/>
        <v>60000</v>
      </c>
      <c r="O837" s="172">
        <f t="shared" si="81"/>
        <v>4.918032786885246</v>
      </c>
      <c r="P837" s="172">
        <f t="shared" si="82"/>
        <v>4.918032786885246</v>
      </c>
    </row>
    <row r="838" spans="12:16" ht="15" customHeight="1" x14ac:dyDescent="0.3">
      <c r="L838" s="171">
        <f t="shared" si="79"/>
        <v>46948</v>
      </c>
      <c r="M838" s="172">
        <f t="shared" si="78"/>
        <v>0</v>
      </c>
      <c r="N838" s="172">
        <f t="shared" si="80"/>
        <v>60000</v>
      </c>
      <c r="O838" s="172">
        <f t="shared" si="81"/>
        <v>4.918032786885246</v>
      </c>
      <c r="P838" s="172">
        <f t="shared" si="82"/>
        <v>4.918032786885246</v>
      </c>
    </row>
    <row r="839" spans="12:16" ht="15" customHeight="1" x14ac:dyDescent="0.3">
      <c r="L839" s="171">
        <f t="shared" si="79"/>
        <v>46949</v>
      </c>
      <c r="M839" s="172">
        <f t="shared" si="78"/>
        <v>0</v>
      </c>
      <c r="N839" s="172">
        <f t="shared" si="80"/>
        <v>60000</v>
      </c>
      <c r="O839" s="172">
        <f t="shared" si="81"/>
        <v>4.918032786885246</v>
      </c>
      <c r="P839" s="172">
        <f t="shared" si="82"/>
        <v>4.918032786885246</v>
      </c>
    </row>
    <row r="840" spans="12:16" ht="15" customHeight="1" x14ac:dyDescent="0.3">
      <c r="L840" s="171">
        <f t="shared" si="79"/>
        <v>46950</v>
      </c>
      <c r="M840" s="172">
        <f t="shared" si="78"/>
        <v>0</v>
      </c>
      <c r="N840" s="172">
        <f t="shared" si="80"/>
        <v>60000</v>
      </c>
      <c r="O840" s="172">
        <f t="shared" si="81"/>
        <v>4.918032786885246</v>
      </c>
      <c r="P840" s="172">
        <f t="shared" si="82"/>
        <v>4.918032786885246</v>
      </c>
    </row>
    <row r="841" spans="12:16" ht="15" customHeight="1" x14ac:dyDescent="0.3">
      <c r="L841" s="171">
        <f t="shared" si="79"/>
        <v>46951</v>
      </c>
      <c r="M841" s="172">
        <f t="shared" si="78"/>
        <v>0</v>
      </c>
      <c r="N841" s="172">
        <f t="shared" si="80"/>
        <v>60000</v>
      </c>
      <c r="O841" s="172">
        <f t="shared" si="81"/>
        <v>4.918032786885246</v>
      </c>
      <c r="P841" s="172">
        <f t="shared" si="82"/>
        <v>4.918032786885246</v>
      </c>
    </row>
    <row r="842" spans="12:16" ht="15" customHeight="1" x14ac:dyDescent="0.3">
      <c r="L842" s="171">
        <f t="shared" si="79"/>
        <v>46952</v>
      </c>
      <c r="M842" s="172">
        <f t="shared" si="78"/>
        <v>0</v>
      </c>
      <c r="N842" s="172">
        <f t="shared" si="80"/>
        <v>60000</v>
      </c>
      <c r="O842" s="172">
        <f t="shared" si="81"/>
        <v>4.918032786885246</v>
      </c>
      <c r="P842" s="172">
        <f t="shared" si="82"/>
        <v>4.918032786885246</v>
      </c>
    </row>
    <row r="843" spans="12:16" ht="15" customHeight="1" x14ac:dyDescent="0.3">
      <c r="L843" s="171">
        <f t="shared" si="79"/>
        <v>46953</v>
      </c>
      <c r="M843" s="172">
        <f t="shared" si="78"/>
        <v>0</v>
      </c>
      <c r="N843" s="172">
        <f t="shared" si="80"/>
        <v>60000</v>
      </c>
      <c r="O843" s="172">
        <f t="shared" si="81"/>
        <v>4.918032786885246</v>
      </c>
      <c r="P843" s="172">
        <f t="shared" si="82"/>
        <v>4.918032786885246</v>
      </c>
    </row>
    <row r="844" spans="12:16" ht="15" customHeight="1" x14ac:dyDescent="0.3">
      <c r="L844" s="171">
        <f t="shared" si="79"/>
        <v>46954</v>
      </c>
      <c r="M844" s="172">
        <f t="shared" si="78"/>
        <v>0</v>
      </c>
      <c r="N844" s="172">
        <f t="shared" si="80"/>
        <v>60000</v>
      </c>
      <c r="O844" s="172">
        <f t="shared" si="81"/>
        <v>4.918032786885246</v>
      </c>
      <c r="P844" s="172">
        <f t="shared" si="82"/>
        <v>4.918032786885246</v>
      </c>
    </row>
    <row r="845" spans="12:16" ht="15" customHeight="1" x14ac:dyDescent="0.3">
      <c r="L845" s="171">
        <f t="shared" si="79"/>
        <v>46955</v>
      </c>
      <c r="M845" s="172">
        <f t="shared" si="78"/>
        <v>0</v>
      </c>
      <c r="N845" s="172">
        <f t="shared" si="80"/>
        <v>60000</v>
      </c>
      <c r="O845" s="172">
        <f t="shared" si="81"/>
        <v>4.918032786885246</v>
      </c>
      <c r="P845" s="172">
        <f t="shared" si="82"/>
        <v>4.918032786885246</v>
      </c>
    </row>
    <row r="846" spans="12:16" ht="15" customHeight="1" x14ac:dyDescent="0.3">
      <c r="L846" s="171">
        <f t="shared" si="79"/>
        <v>46956</v>
      </c>
      <c r="M846" s="172">
        <f t="shared" si="78"/>
        <v>0</v>
      </c>
      <c r="N846" s="172">
        <f t="shared" si="80"/>
        <v>60000</v>
      </c>
      <c r="O846" s="172">
        <f t="shared" si="81"/>
        <v>4.918032786885246</v>
      </c>
      <c r="P846" s="172">
        <f t="shared" si="82"/>
        <v>4.918032786885246</v>
      </c>
    </row>
    <row r="847" spans="12:16" ht="15" customHeight="1" x14ac:dyDescent="0.3">
      <c r="L847" s="171">
        <f t="shared" si="79"/>
        <v>46957</v>
      </c>
      <c r="M847" s="172">
        <f t="shared" si="78"/>
        <v>0</v>
      </c>
      <c r="N847" s="172">
        <f t="shared" si="80"/>
        <v>60000</v>
      </c>
      <c r="O847" s="172">
        <f t="shared" si="81"/>
        <v>4.918032786885246</v>
      </c>
      <c r="P847" s="172">
        <f t="shared" si="82"/>
        <v>4.918032786885246</v>
      </c>
    </row>
    <row r="848" spans="12:16" ht="15" customHeight="1" x14ac:dyDescent="0.3">
      <c r="L848" s="171">
        <f t="shared" si="79"/>
        <v>46958</v>
      </c>
      <c r="M848" s="172">
        <f t="shared" si="78"/>
        <v>0</v>
      </c>
      <c r="N848" s="172">
        <f t="shared" si="80"/>
        <v>60000</v>
      </c>
      <c r="O848" s="172">
        <f t="shared" si="81"/>
        <v>4.918032786885246</v>
      </c>
      <c r="P848" s="172">
        <f t="shared" si="82"/>
        <v>4.918032786885246</v>
      </c>
    </row>
    <row r="849" spans="12:16" ht="15" customHeight="1" x14ac:dyDescent="0.3">
      <c r="L849" s="171">
        <f t="shared" si="79"/>
        <v>46959</v>
      </c>
      <c r="M849" s="172">
        <f t="shared" si="78"/>
        <v>0</v>
      </c>
      <c r="N849" s="172">
        <f t="shared" si="80"/>
        <v>60000</v>
      </c>
      <c r="O849" s="172">
        <f t="shared" si="81"/>
        <v>4.918032786885246</v>
      </c>
      <c r="P849" s="172">
        <f t="shared" si="82"/>
        <v>4.918032786885246</v>
      </c>
    </row>
    <row r="850" spans="12:16" ht="15" customHeight="1" x14ac:dyDescent="0.3">
      <c r="L850" s="171">
        <f t="shared" si="79"/>
        <v>46960</v>
      </c>
      <c r="M850" s="172">
        <f t="shared" si="78"/>
        <v>0</v>
      </c>
      <c r="N850" s="172">
        <f t="shared" si="80"/>
        <v>60000</v>
      </c>
      <c r="O850" s="172">
        <f t="shared" si="81"/>
        <v>4.918032786885246</v>
      </c>
      <c r="P850" s="172">
        <f t="shared" si="82"/>
        <v>4.918032786885246</v>
      </c>
    </row>
    <row r="851" spans="12:16" ht="15" customHeight="1" x14ac:dyDescent="0.3">
      <c r="L851" s="171">
        <f t="shared" si="79"/>
        <v>46961</v>
      </c>
      <c r="M851" s="172">
        <f t="shared" ref="M851:M914" si="83">IFERROR(VLOOKUP(L851,$B$19:$E$80,4,FALSE),0)</f>
        <v>0</v>
      </c>
      <c r="N851" s="172">
        <f t="shared" si="80"/>
        <v>60000</v>
      </c>
      <c r="O851" s="172">
        <f t="shared" si="81"/>
        <v>4.918032786885246</v>
      </c>
      <c r="P851" s="172">
        <f t="shared" si="82"/>
        <v>4.918032786885246</v>
      </c>
    </row>
    <row r="852" spans="12:16" ht="15" customHeight="1" x14ac:dyDescent="0.3">
      <c r="L852" s="171">
        <f t="shared" ref="L852:L915" si="84">IFERROR(IF(MAX(L851+1,$F$5+1)&gt;$J$10,"-",MAX(L851+1,$F$5+1)),"-")</f>
        <v>46962</v>
      </c>
      <c r="M852" s="172">
        <f t="shared" si="83"/>
        <v>0</v>
      </c>
      <c r="N852" s="172">
        <f t="shared" ref="N852:N915" si="85">IF(ISNUMBER(N851),N851-M852,$E$8)</f>
        <v>60000</v>
      </c>
      <c r="O852" s="172">
        <f t="shared" ref="O852:O915" si="86">IFERROR(IF(ISNUMBER(N851),N851,$E$8)*IF(L852&gt;=$J$8,$E$13,$E$12)/IF(MOD(YEAR(L852),4),365,366)*IF(ISBLANK(L851),L852-$F$5,L852-L851),0)</f>
        <v>4.918032786885246</v>
      </c>
      <c r="P852" s="172">
        <f t="shared" ref="P852:P915" si="87">IFERROR(IF(ISNUMBER(N851),N851,$E$8)*3%/IF(MOD(YEAR(L852),4),365,366)*IF(ISBLANK(L851),(L852-$F$5),L852-L851),0)</f>
        <v>4.918032786885246</v>
      </c>
    </row>
    <row r="853" spans="12:16" ht="15" customHeight="1" x14ac:dyDescent="0.3">
      <c r="L853" s="171">
        <f t="shared" si="84"/>
        <v>46963</v>
      </c>
      <c r="M853" s="172">
        <f t="shared" si="83"/>
        <v>0</v>
      </c>
      <c r="N853" s="172">
        <f t="shared" si="85"/>
        <v>60000</v>
      </c>
      <c r="O853" s="172">
        <f t="shared" si="86"/>
        <v>4.918032786885246</v>
      </c>
      <c r="P853" s="172">
        <f t="shared" si="87"/>
        <v>4.918032786885246</v>
      </c>
    </row>
    <row r="854" spans="12:16" ht="15" customHeight="1" x14ac:dyDescent="0.3">
      <c r="L854" s="171">
        <f t="shared" si="84"/>
        <v>46964</v>
      </c>
      <c r="M854" s="172">
        <f t="shared" si="83"/>
        <v>0</v>
      </c>
      <c r="N854" s="172">
        <f t="shared" si="85"/>
        <v>60000</v>
      </c>
      <c r="O854" s="172">
        <f t="shared" si="86"/>
        <v>4.918032786885246</v>
      </c>
      <c r="P854" s="172">
        <f t="shared" si="87"/>
        <v>4.918032786885246</v>
      </c>
    </row>
    <row r="855" spans="12:16" ht="15" customHeight="1" x14ac:dyDescent="0.3">
      <c r="L855" s="171">
        <f t="shared" si="84"/>
        <v>46965</v>
      </c>
      <c r="M855" s="172">
        <f t="shared" si="83"/>
        <v>0</v>
      </c>
      <c r="N855" s="172">
        <f t="shared" si="85"/>
        <v>60000</v>
      </c>
      <c r="O855" s="172">
        <f t="shared" si="86"/>
        <v>4.918032786885246</v>
      </c>
      <c r="P855" s="172">
        <f t="shared" si="87"/>
        <v>4.918032786885246</v>
      </c>
    </row>
    <row r="856" spans="12:16" ht="15" customHeight="1" x14ac:dyDescent="0.3">
      <c r="L856" s="171">
        <f t="shared" si="84"/>
        <v>46966</v>
      </c>
      <c r="M856" s="172">
        <f t="shared" si="83"/>
        <v>0</v>
      </c>
      <c r="N856" s="172">
        <f t="shared" si="85"/>
        <v>60000</v>
      </c>
      <c r="O856" s="172">
        <f t="shared" si="86"/>
        <v>4.918032786885246</v>
      </c>
      <c r="P856" s="172">
        <f t="shared" si="87"/>
        <v>4.918032786885246</v>
      </c>
    </row>
    <row r="857" spans="12:16" ht="15" customHeight="1" x14ac:dyDescent="0.3">
      <c r="L857" s="171">
        <f t="shared" si="84"/>
        <v>46967</v>
      </c>
      <c r="M857" s="172">
        <f t="shared" si="83"/>
        <v>0</v>
      </c>
      <c r="N857" s="172">
        <f t="shared" si="85"/>
        <v>60000</v>
      </c>
      <c r="O857" s="172">
        <f t="shared" si="86"/>
        <v>4.918032786885246</v>
      </c>
      <c r="P857" s="172">
        <f t="shared" si="87"/>
        <v>4.918032786885246</v>
      </c>
    </row>
    <row r="858" spans="12:16" ht="15" customHeight="1" x14ac:dyDescent="0.3">
      <c r="L858" s="171">
        <f t="shared" si="84"/>
        <v>46968</v>
      </c>
      <c r="M858" s="172">
        <f t="shared" si="83"/>
        <v>0</v>
      </c>
      <c r="N858" s="172">
        <f t="shared" si="85"/>
        <v>60000</v>
      </c>
      <c r="O858" s="172">
        <f t="shared" si="86"/>
        <v>4.918032786885246</v>
      </c>
      <c r="P858" s="172">
        <f t="shared" si="87"/>
        <v>4.918032786885246</v>
      </c>
    </row>
    <row r="859" spans="12:16" ht="15" customHeight="1" x14ac:dyDescent="0.3">
      <c r="L859" s="171">
        <f t="shared" si="84"/>
        <v>46969</v>
      </c>
      <c r="M859" s="172">
        <f t="shared" si="83"/>
        <v>0</v>
      </c>
      <c r="N859" s="172">
        <f t="shared" si="85"/>
        <v>60000</v>
      </c>
      <c r="O859" s="172">
        <f t="shared" si="86"/>
        <v>4.918032786885246</v>
      </c>
      <c r="P859" s="172">
        <f t="shared" si="87"/>
        <v>4.918032786885246</v>
      </c>
    </row>
    <row r="860" spans="12:16" ht="15" customHeight="1" x14ac:dyDescent="0.3">
      <c r="L860" s="171">
        <f t="shared" si="84"/>
        <v>46970</v>
      </c>
      <c r="M860" s="172">
        <f t="shared" si="83"/>
        <v>0</v>
      </c>
      <c r="N860" s="172">
        <f t="shared" si="85"/>
        <v>60000</v>
      </c>
      <c r="O860" s="172">
        <f t="shared" si="86"/>
        <v>4.918032786885246</v>
      </c>
      <c r="P860" s="172">
        <f t="shared" si="87"/>
        <v>4.918032786885246</v>
      </c>
    </row>
    <row r="861" spans="12:16" ht="15" customHeight="1" x14ac:dyDescent="0.3">
      <c r="L861" s="171">
        <f t="shared" si="84"/>
        <v>46971</v>
      </c>
      <c r="M861" s="172">
        <f t="shared" si="83"/>
        <v>0</v>
      </c>
      <c r="N861" s="172">
        <f t="shared" si="85"/>
        <v>60000</v>
      </c>
      <c r="O861" s="172">
        <f t="shared" si="86"/>
        <v>4.918032786885246</v>
      </c>
      <c r="P861" s="172">
        <f t="shared" si="87"/>
        <v>4.918032786885246</v>
      </c>
    </row>
    <row r="862" spans="12:16" ht="15" customHeight="1" x14ac:dyDescent="0.3">
      <c r="L862" s="171">
        <f t="shared" si="84"/>
        <v>46972</v>
      </c>
      <c r="M862" s="172">
        <f t="shared" si="83"/>
        <v>0</v>
      </c>
      <c r="N862" s="172">
        <f t="shared" si="85"/>
        <v>60000</v>
      </c>
      <c r="O862" s="172">
        <f t="shared" si="86"/>
        <v>4.918032786885246</v>
      </c>
      <c r="P862" s="172">
        <f t="shared" si="87"/>
        <v>4.918032786885246</v>
      </c>
    </row>
    <row r="863" spans="12:16" ht="15" customHeight="1" x14ac:dyDescent="0.3">
      <c r="L863" s="171">
        <f t="shared" si="84"/>
        <v>46973</v>
      </c>
      <c r="M863" s="172">
        <f t="shared" si="83"/>
        <v>0</v>
      </c>
      <c r="N863" s="172">
        <f t="shared" si="85"/>
        <v>60000</v>
      </c>
      <c r="O863" s="172">
        <f t="shared" si="86"/>
        <v>4.918032786885246</v>
      </c>
      <c r="P863" s="172">
        <f t="shared" si="87"/>
        <v>4.918032786885246</v>
      </c>
    </row>
    <row r="864" spans="12:16" ht="15" customHeight="1" x14ac:dyDescent="0.3">
      <c r="L864" s="171">
        <f t="shared" si="84"/>
        <v>46974</v>
      </c>
      <c r="M864" s="172">
        <f t="shared" si="83"/>
        <v>0</v>
      </c>
      <c r="N864" s="172">
        <f t="shared" si="85"/>
        <v>60000</v>
      </c>
      <c r="O864" s="172">
        <f t="shared" si="86"/>
        <v>4.918032786885246</v>
      </c>
      <c r="P864" s="172">
        <f t="shared" si="87"/>
        <v>4.918032786885246</v>
      </c>
    </row>
    <row r="865" spans="12:16" ht="15" customHeight="1" x14ac:dyDescent="0.3">
      <c r="L865" s="171">
        <f t="shared" si="84"/>
        <v>46975</v>
      </c>
      <c r="M865" s="172">
        <f t="shared" si="83"/>
        <v>0</v>
      </c>
      <c r="N865" s="172">
        <f t="shared" si="85"/>
        <v>60000</v>
      </c>
      <c r="O865" s="172">
        <f t="shared" si="86"/>
        <v>4.918032786885246</v>
      </c>
      <c r="P865" s="172">
        <f t="shared" si="87"/>
        <v>4.918032786885246</v>
      </c>
    </row>
    <row r="866" spans="12:16" ht="15" customHeight="1" x14ac:dyDescent="0.3">
      <c r="L866" s="171">
        <f t="shared" si="84"/>
        <v>46976</v>
      </c>
      <c r="M866" s="172">
        <f t="shared" si="83"/>
        <v>0</v>
      </c>
      <c r="N866" s="172">
        <f t="shared" si="85"/>
        <v>60000</v>
      </c>
      <c r="O866" s="172">
        <f t="shared" si="86"/>
        <v>4.918032786885246</v>
      </c>
      <c r="P866" s="172">
        <f t="shared" si="87"/>
        <v>4.918032786885246</v>
      </c>
    </row>
    <row r="867" spans="12:16" ht="15" customHeight="1" x14ac:dyDescent="0.3">
      <c r="L867" s="171">
        <f t="shared" si="84"/>
        <v>46977</v>
      </c>
      <c r="M867" s="172">
        <f t="shared" si="83"/>
        <v>0</v>
      </c>
      <c r="N867" s="172">
        <f t="shared" si="85"/>
        <v>60000</v>
      </c>
      <c r="O867" s="172">
        <f t="shared" si="86"/>
        <v>4.918032786885246</v>
      </c>
      <c r="P867" s="172">
        <f t="shared" si="87"/>
        <v>4.918032786885246</v>
      </c>
    </row>
    <row r="868" spans="12:16" ht="15" customHeight="1" x14ac:dyDescent="0.3">
      <c r="L868" s="171">
        <f t="shared" si="84"/>
        <v>46978</v>
      </c>
      <c r="M868" s="172">
        <f t="shared" si="83"/>
        <v>0</v>
      </c>
      <c r="N868" s="172">
        <f t="shared" si="85"/>
        <v>60000</v>
      </c>
      <c r="O868" s="172">
        <f t="shared" si="86"/>
        <v>4.918032786885246</v>
      </c>
      <c r="P868" s="172">
        <f t="shared" si="87"/>
        <v>4.918032786885246</v>
      </c>
    </row>
    <row r="869" spans="12:16" ht="15" customHeight="1" x14ac:dyDescent="0.3">
      <c r="L869" s="171">
        <f t="shared" si="84"/>
        <v>46979</v>
      </c>
      <c r="M869" s="172">
        <f t="shared" si="83"/>
        <v>0</v>
      </c>
      <c r="N869" s="172">
        <f t="shared" si="85"/>
        <v>60000</v>
      </c>
      <c r="O869" s="172">
        <f t="shared" si="86"/>
        <v>4.918032786885246</v>
      </c>
      <c r="P869" s="172">
        <f t="shared" si="87"/>
        <v>4.918032786885246</v>
      </c>
    </row>
    <row r="870" spans="12:16" ht="15" customHeight="1" x14ac:dyDescent="0.3">
      <c r="L870" s="171">
        <f t="shared" si="84"/>
        <v>46980</v>
      </c>
      <c r="M870" s="172">
        <f t="shared" si="83"/>
        <v>0</v>
      </c>
      <c r="N870" s="172">
        <f t="shared" si="85"/>
        <v>60000</v>
      </c>
      <c r="O870" s="172">
        <f t="shared" si="86"/>
        <v>4.918032786885246</v>
      </c>
      <c r="P870" s="172">
        <f t="shared" si="87"/>
        <v>4.918032786885246</v>
      </c>
    </row>
    <row r="871" spans="12:16" ht="15" customHeight="1" x14ac:dyDescent="0.3">
      <c r="L871" s="171">
        <f t="shared" si="84"/>
        <v>46981</v>
      </c>
      <c r="M871" s="172">
        <f t="shared" si="83"/>
        <v>0</v>
      </c>
      <c r="N871" s="172">
        <f t="shared" si="85"/>
        <v>60000</v>
      </c>
      <c r="O871" s="172">
        <f t="shared" si="86"/>
        <v>4.918032786885246</v>
      </c>
      <c r="P871" s="172">
        <f t="shared" si="87"/>
        <v>4.918032786885246</v>
      </c>
    </row>
    <row r="872" spans="12:16" ht="15" customHeight="1" x14ac:dyDescent="0.3">
      <c r="L872" s="171">
        <f t="shared" si="84"/>
        <v>46982</v>
      </c>
      <c r="M872" s="172">
        <f t="shared" si="83"/>
        <v>0</v>
      </c>
      <c r="N872" s="172">
        <f t="shared" si="85"/>
        <v>60000</v>
      </c>
      <c r="O872" s="172">
        <f t="shared" si="86"/>
        <v>4.918032786885246</v>
      </c>
      <c r="P872" s="172">
        <f t="shared" si="87"/>
        <v>4.918032786885246</v>
      </c>
    </row>
    <row r="873" spans="12:16" ht="15" customHeight="1" x14ac:dyDescent="0.3">
      <c r="L873" s="171">
        <f t="shared" si="84"/>
        <v>46983</v>
      </c>
      <c r="M873" s="172">
        <f t="shared" si="83"/>
        <v>0</v>
      </c>
      <c r="N873" s="172">
        <f t="shared" si="85"/>
        <v>60000</v>
      </c>
      <c r="O873" s="172">
        <f t="shared" si="86"/>
        <v>4.918032786885246</v>
      </c>
      <c r="P873" s="172">
        <f t="shared" si="87"/>
        <v>4.918032786885246</v>
      </c>
    </row>
    <row r="874" spans="12:16" ht="15" customHeight="1" x14ac:dyDescent="0.3">
      <c r="L874" s="171">
        <f t="shared" si="84"/>
        <v>46984</v>
      </c>
      <c r="M874" s="172">
        <f t="shared" si="83"/>
        <v>0</v>
      </c>
      <c r="N874" s="172">
        <f t="shared" si="85"/>
        <v>60000</v>
      </c>
      <c r="O874" s="172">
        <f t="shared" si="86"/>
        <v>4.918032786885246</v>
      </c>
      <c r="P874" s="172">
        <f t="shared" si="87"/>
        <v>4.918032786885246</v>
      </c>
    </row>
    <row r="875" spans="12:16" ht="15" customHeight="1" x14ac:dyDescent="0.3">
      <c r="L875" s="171">
        <f t="shared" si="84"/>
        <v>46985</v>
      </c>
      <c r="M875" s="172">
        <f t="shared" si="83"/>
        <v>0</v>
      </c>
      <c r="N875" s="172">
        <f t="shared" si="85"/>
        <v>60000</v>
      </c>
      <c r="O875" s="172">
        <f t="shared" si="86"/>
        <v>4.918032786885246</v>
      </c>
      <c r="P875" s="172">
        <f t="shared" si="87"/>
        <v>4.918032786885246</v>
      </c>
    </row>
    <row r="876" spans="12:16" ht="15" customHeight="1" x14ac:dyDescent="0.3">
      <c r="L876" s="171">
        <f t="shared" si="84"/>
        <v>46986</v>
      </c>
      <c r="M876" s="172">
        <f t="shared" si="83"/>
        <v>0</v>
      </c>
      <c r="N876" s="172">
        <f t="shared" si="85"/>
        <v>60000</v>
      </c>
      <c r="O876" s="172">
        <f t="shared" si="86"/>
        <v>4.918032786885246</v>
      </c>
      <c r="P876" s="172">
        <f t="shared" si="87"/>
        <v>4.918032786885246</v>
      </c>
    </row>
    <row r="877" spans="12:16" ht="15" customHeight="1" x14ac:dyDescent="0.3">
      <c r="L877" s="171">
        <f t="shared" si="84"/>
        <v>46987</v>
      </c>
      <c r="M877" s="172">
        <f t="shared" si="83"/>
        <v>0</v>
      </c>
      <c r="N877" s="172">
        <f t="shared" si="85"/>
        <v>60000</v>
      </c>
      <c r="O877" s="172">
        <f t="shared" si="86"/>
        <v>4.918032786885246</v>
      </c>
      <c r="P877" s="172">
        <f t="shared" si="87"/>
        <v>4.918032786885246</v>
      </c>
    </row>
    <row r="878" spans="12:16" ht="15" customHeight="1" x14ac:dyDescent="0.3">
      <c r="L878" s="171">
        <f t="shared" si="84"/>
        <v>46988</v>
      </c>
      <c r="M878" s="172">
        <f t="shared" si="83"/>
        <v>0</v>
      </c>
      <c r="N878" s="172">
        <f t="shared" si="85"/>
        <v>60000</v>
      </c>
      <c r="O878" s="172">
        <f t="shared" si="86"/>
        <v>4.918032786885246</v>
      </c>
      <c r="P878" s="172">
        <f t="shared" si="87"/>
        <v>4.918032786885246</v>
      </c>
    </row>
    <row r="879" spans="12:16" ht="15" customHeight="1" x14ac:dyDescent="0.3">
      <c r="L879" s="171">
        <f t="shared" si="84"/>
        <v>46989</v>
      </c>
      <c r="M879" s="172">
        <f t="shared" si="83"/>
        <v>0</v>
      </c>
      <c r="N879" s="172">
        <f t="shared" si="85"/>
        <v>60000</v>
      </c>
      <c r="O879" s="172">
        <f t="shared" si="86"/>
        <v>4.918032786885246</v>
      </c>
      <c r="P879" s="172">
        <f t="shared" si="87"/>
        <v>4.918032786885246</v>
      </c>
    </row>
    <row r="880" spans="12:16" ht="15" customHeight="1" x14ac:dyDescent="0.3">
      <c r="L880" s="171">
        <f t="shared" si="84"/>
        <v>46990</v>
      </c>
      <c r="M880" s="172">
        <f t="shared" si="83"/>
        <v>0</v>
      </c>
      <c r="N880" s="172">
        <f t="shared" si="85"/>
        <v>60000</v>
      </c>
      <c r="O880" s="172">
        <f t="shared" si="86"/>
        <v>4.918032786885246</v>
      </c>
      <c r="P880" s="172">
        <f t="shared" si="87"/>
        <v>4.918032786885246</v>
      </c>
    </row>
    <row r="881" spans="12:16" ht="15" customHeight="1" x14ac:dyDescent="0.3">
      <c r="L881" s="171">
        <f t="shared" si="84"/>
        <v>46991</v>
      </c>
      <c r="M881" s="172">
        <f t="shared" si="83"/>
        <v>0</v>
      </c>
      <c r="N881" s="172">
        <f t="shared" si="85"/>
        <v>60000</v>
      </c>
      <c r="O881" s="172">
        <f t="shared" si="86"/>
        <v>4.918032786885246</v>
      </c>
      <c r="P881" s="172">
        <f t="shared" si="87"/>
        <v>4.918032786885246</v>
      </c>
    </row>
    <row r="882" spans="12:16" ht="15" customHeight="1" x14ac:dyDescent="0.3">
      <c r="L882" s="171">
        <f t="shared" si="84"/>
        <v>46992</v>
      </c>
      <c r="M882" s="172">
        <f t="shared" si="83"/>
        <v>0</v>
      </c>
      <c r="N882" s="172">
        <f t="shared" si="85"/>
        <v>60000</v>
      </c>
      <c r="O882" s="172">
        <f t="shared" si="86"/>
        <v>4.918032786885246</v>
      </c>
      <c r="P882" s="172">
        <f t="shared" si="87"/>
        <v>4.918032786885246</v>
      </c>
    </row>
    <row r="883" spans="12:16" ht="15" customHeight="1" x14ac:dyDescent="0.3">
      <c r="L883" s="171">
        <f t="shared" si="84"/>
        <v>46993</v>
      </c>
      <c r="M883" s="172">
        <f t="shared" si="83"/>
        <v>0</v>
      </c>
      <c r="N883" s="172">
        <f t="shared" si="85"/>
        <v>60000</v>
      </c>
      <c r="O883" s="172">
        <f t="shared" si="86"/>
        <v>4.918032786885246</v>
      </c>
      <c r="P883" s="172">
        <f t="shared" si="87"/>
        <v>4.918032786885246</v>
      </c>
    </row>
    <row r="884" spans="12:16" ht="15" customHeight="1" x14ac:dyDescent="0.3">
      <c r="L884" s="171">
        <f t="shared" si="84"/>
        <v>46994</v>
      </c>
      <c r="M884" s="172">
        <f t="shared" si="83"/>
        <v>0</v>
      </c>
      <c r="N884" s="172">
        <f t="shared" si="85"/>
        <v>60000</v>
      </c>
      <c r="O884" s="172">
        <f t="shared" si="86"/>
        <v>4.918032786885246</v>
      </c>
      <c r="P884" s="172">
        <f t="shared" si="87"/>
        <v>4.918032786885246</v>
      </c>
    </row>
    <row r="885" spans="12:16" ht="15" customHeight="1" x14ac:dyDescent="0.3">
      <c r="L885" s="171">
        <f t="shared" si="84"/>
        <v>46995</v>
      </c>
      <c r="M885" s="172">
        <f t="shared" si="83"/>
        <v>0</v>
      </c>
      <c r="N885" s="172">
        <f t="shared" si="85"/>
        <v>60000</v>
      </c>
      <c r="O885" s="172">
        <f t="shared" si="86"/>
        <v>4.918032786885246</v>
      </c>
      <c r="P885" s="172">
        <f t="shared" si="87"/>
        <v>4.918032786885246</v>
      </c>
    </row>
    <row r="886" spans="12:16" ht="15" customHeight="1" x14ac:dyDescent="0.3">
      <c r="L886" s="171">
        <f t="shared" si="84"/>
        <v>46996</v>
      </c>
      <c r="M886" s="172">
        <f t="shared" si="83"/>
        <v>0</v>
      </c>
      <c r="N886" s="172">
        <f t="shared" si="85"/>
        <v>60000</v>
      </c>
      <c r="O886" s="172">
        <f t="shared" si="86"/>
        <v>4.918032786885246</v>
      </c>
      <c r="P886" s="172">
        <f t="shared" si="87"/>
        <v>4.918032786885246</v>
      </c>
    </row>
    <row r="887" spans="12:16" ht="15" customHeight="1" x14ac:dyDescent="0.3">
      <c r="L887" s="171">
        <f t="shared" si="84"/>
        <v>46997</v>
      </c>
      <c r="M887" s="172">
        <f t="shared" si="83"/>
        <v>0</v>
      </c>
      <c r="N887" s="172">
        <f t="shared" si="85"/>
        <v>60000</v>
      </c>
      <c r="O887" s="172">
        <f t="shared" si="86"/>
        <v>4.918032786885246</v>
      </c>
      <c r="P887" s="172">
        <f t="shared" si="87"/>
        <v>4.918032786885246</v>
      </c>
    </row>
    <row r="888" spans="12:16" ht="15" customHeight="1" x14ac:dyDescent="0.3">
      <c r="L888" s="171">
        <f t="shared" si="84"/>
        <v>46998</v>
      </c>
      <c r="M888" s="172">
        <f t="shared" si="83"/>
        <v>0</v>
      </c>
      <c r="N888" s="172">
        <f t="shared" si="85"/>
        <v>60000</v>
      </c>
      <c r="O888" s="172">
        <f t="shared" si="86"/>
        <v>4.918032786885246</v>
      </c>
      <c r="P888" s="172">
        <f t="shared" si="87"/>
        <v>4.918032786885246</v>
      </c>
    </row>
    <row r="889" spans="12:16" ht="15" customHeight="1" x14ac:dyDescent="0.3">
      <c r="L889" s="171">
        <f t="shared" si="84"/>
        <v>46999</v>
      </c>
      <c r="M889" s="172">
        <f t="shared" si="83"/>
        <v>0</v>
      </c>
      <c r="N889" s="172">
        <f t="shared" si="85"/>
        <v>60000</v>
      </c>
      <c r="O889" s="172">
        <f t="shared" si="86"/>
        <v>4.918032786885246</v>
      </c>
      <c r="P889" s="172">
        <f t="shared" si="87"/>
        <v>4.918032786885246</v>
      </c>
    </row>
    <row r="890" spans="12:16" ht="15" customHeight="1" x14ac:dyDescent="0.3">
      <c r="L890" s="171">
        <f t="shared" si="84"/>
        <v>47000</v>
      </c>
      <c r="M890" s="172">
        <f t="shared" si="83"/>
        <v>0</v>
      </c>
      <c r="N890" s="172">
        <f t="shared" si="85"/>
        <v>60000</v>
      </c>
      <c r="O890" s="172">
        <f t="shared" si="86"/>
        <v>4.918032786885246</v>
      </c>
      <c r="P890" s="172">
        <f t="shared" si="87"/>
        <v>4.918032786885246</v>
      </c>
    </row>
    <row r="891" spans="12:16" ht="15" customHeight="1" x14ac:dyDescent="0.3">
      <c r="L891" s="171">
        <f t="shared" si="84"/>
        <v>47001</v>
      </c>
      <c r="M891" s="172">
        <f t="shared" si="83"/>
        <v>0</v>
      </c>
      <c r="N891" s="172">
        <f t="shared" si="85"/>
        <v>60000</v>
      </c>
      <c r="O891" s="172">
        <f t="shared" si="86"/>
        <v>4.918032786885246</v>
      </c>
      <c r="P891" s="172">
        <f t="shared" si="87"/>
        <v>4.918032786885246</v>
      </c>
    </row>
    <row r="892" spans="12:16" ht="15" customHeight="1" x14ac:dyDescent="0.3">
      <c r="L892" s="171">
        <f t="shared" si="84"/>
        <v>47002</v>
      </c>
      <c r="M892" s="172">
        <f t="shared" si="83"/>
        <v>0</v>
      </c>
      <c r="N892" s="172">
        <f t="shared" si="85"/>
        <v>60000</v>
      </c>
      <c r="O892" s="172">
        <f t="shared" si="86"/>
        <v>4.918032786885246</v>
      </c>
      <c r="P892" s="172">
        <f t="shared" si="87"/>
        <v>4.918032786885246</v>
      </c>
    </row>
    <row r="893" spans="12:16" ht="15" customHeight="1" x14ac:dyDescent="0.3">
      <c r="L893" s="171">
        <f t="shared" si="84"/>
        <v>47003</v>
      </c>
      <c r="M893" s="172">
        <f t="shared" si="83"/>
        <v>0</v>
      </c>
      <c r="N893" s="172">
        <f t="shared" si="85"/>
        <v>60000</v>
      </c>
      <c r="O893" s="172">
        <f t="shared" si="86"/>
        <v>4.918032786885246</v>
      </c>
      <c r="P893" s="172">
        <f t="shared" si="87"/>
        <v>4.918032786885246</v>
      </c>
    </row>
    <row r="894" spans="12:16" ht="15" customHeight="1" x14ac:dyDescent="0.3">
      <c r="L894" s="171">
        <f t="shared" si="84"/>
        <v>47004</v>
      </c>
      <c r="M894" s="172">
        <f t="shared" si="83"/>
        <v>0</v>
      </c>
      <c r="N894" s="172">
        <f t="shared" si="85"/>
        <v>60000</v>
      </c>
      <c r="O894" s="172">
        <f t="shared" si="86"/>
        <v>4.918032786885246</v>
      </c>
      <c r="P894" s="172">
        <f t="shared" si="87"/>
        <v>4.918032786885246</v>
      </c>
    </row>
    <row r="895" spans="12:16" ht="15" customHeight="1" x14ac:dyDescent="0.3">
      <c r="L895" s="171">
        <f t="shared" si="84"/>
        <v>47005</v>
      </c>
      <c r="M895" s="172">
        <f t="shared" si="83"/>
        <v>0</v>
      </c>
      <c r="N895" s="172">
        <f t="shared" si="85"/>
        <v>60000</v>
      </c>
      <c r="O895" s="172">
        <f t="shared" si="86"/>
        <v>4.918032786885246</v>
      </c>
      <c r="P895" s="172">
        <f t="shared" si="87"/>
        <v>4.918032786885246</v>
      </c>
    </row>
    <row r="896" spans="12:16" ht="15" customHeight="1" x14ac:dyDescent="0.3">
      <c r="L896" s="171">
        <f t="shared" si="84"/>
        <v>47006</v>
      </c>
      <c r="M896" s="172">
        <f t="shared" si="83"/>
        <v>0</v>
      </c>
      <c r="N896" s="172">
        <f t="shared" si="85"/>
        <v>60000</v>
      </c>
      <c r="O896" s="172">
        <f t="shared" si="86"/>
        <v>4.918032786885246</v>
      </c>
      <c r="P896" s="172">
        <f t="shared" si="87"/>
        <v>4.918032786885246</v>
      </c>
    </row>
    <row r="897" spans="12:16" ht="15" customHeight="1" x14ac:dyDescent="0.3">
      <c r="L897" s="171">
        <f t="shared" si="84"/>
        <v>47007</v>
      </c>
      <c r="M897" s="172">
        <f t="shared" si="83"/>
        <v>0</v>
      </c>
      <c r="N897" s="172">
        <f t="shared" si="85"/>
        <v>60000</v>
      </c>
      <c r="O897" s="172">
        <f t="shared" si="86"/>
        <v>4.918032786885246</v>
      </c>
      <c r="P897" s="172">
        <f t="shared" si="87"/>
        <v>4.918032786885246</v>
      </c>
    </row>
    <row r="898" spans="12:16" ht="15" customHeight="1" x14ac:dyDescent="0.3">
      <c r="L898" s="171">
        <f t="shared" si="84"/>
        <v>47008</v>
      </c>
      <c r="M898" s="172">
        <f t="shared" si="83"/>
        <v>0</v>
      </c>
      <c r="N898" s="172">
        <f t="shared" si="85"/>
        <v>60000</v>
      </c>
      <c r="O898" s="172">
        <f t="shared" si="86"/>
        <v>4.918032786885246</v>
      </c>
      <c r="P898" s="172">
        <f t="shared" si="87"/>
        <v>4.918032786885246</v>
      </c>
    </row>
    <row r="899" spans="12:16" ht="15" customHeight="1" x14ac:dyDescent="0.3">
      <c r="L899" s="171">
        <f t="shared" si="84"/>
        <v>47009</v>
      </c>
      <c r="M899" s="172">
        <f t="shared" si="83"/>
        <v>0</v>
      </c>
      <c r="N899" s="172">
        <f t="shared" si="85"/>
        <v>60000</v>
      </c>
      <c r="O899" s="172">
        <f t="shared" si="86"/>
        <v>4.918032786885246</v>
      </c>
      <c r="P899" s="172">
        <f t="shared" si="87"/>
        <v>4.918032786885246</v>
      </c>
    </row>
    <row r="900" spans="12:16" ht="15" customHeight="1" x14ac:dyDescent="0.3">
      <c r="L900" s="171">
        <f t="shared" si="84"/>
        <v>47010</v>
      </c>
      <c r="M900" s="172">
        <f t="shared" si="83"/>
        <v>0</v>
      </c>
      <c r="N900" s="172">
        <f t="shared" si="85"/>
        <v>60000</v>
      </c>
      <c r="O900" s="172">
        <f t="shared" si="86"/>
        <v>4.918032786885246</v>
      </c>
      <c r="P900" s="172">
        <f t="shared" si="87"/>
        <v>4.918032786885246</v>
      </c>
    </row>
    <row r="901" spans="12:16" ht="15" customHeight="1" x14ac:dyDescent="0.3">
      <c r="L901" s="171">
        <f t="shared" si="84"/>
        <v>47011</v>
      </c>
      <c r="M901" s="172">
        <f t="shared" si="83"/>
        <v>0</v>
      </c>
      <c r="N901" s="172">
        <f t="shared" si="85"/>
        <v>60000</v>
      </c>
      <c r="O901" s="172">
        <f t="shared" si="86"/>
        <v>4.918032786885246</v>
      </c>
      <c r="P901" s="172">
        <f t="shared" si="87"/>
        <v>4.918032786885246</v>
      </c>
    </row>
    <row r="902" spans="12:16" ht="15" customHeight="1" x14ac:dyDescent="0.3">
      <c r="L902" s="171">
        <f t="shared" si="84"/>
        <v>47012</v>
      </c>
      <c r="M902" s="172">
        <f t="shared" si="83"/>
        <v>0</v>
      </c>
      <c r="N902" s="172">
        <f t="shared" si="85"/>
        <v>60000</v>
      </c>
      <c r="O902" s="172">
        <f t="shared" si="86"/>
        <v>4.918032786885246</v>
      </c>
      <c r="P902" s="172">
        <f t="shared" si="87"/>
        <v>4.918032786885246</v>
      </c>
    </row>
    <row r="903" spans="12:16" ht="15" customHeight="1" x14ac:dyDescent="0.3">
      <c r="L903" s="171">
        <f t="shared" si="84"/>
        <v>47013</v>
      </c>
      <c r="M903" s="172">
        <f t="shared" si="83"/>
        <v>0</v>
      </c>
      <c r="N903" s="172">
        <f t="shared" si="85"/>
        <v>60000</v>
      </c>
      <c r="O903" s="172">
        <f t="shared" si="86"/>
        <v>4.918032786885246</v>
      </c>
      <c r="P903" s="172">
        <f t="shared" si="87"/>
        <v>4.918032786885246</v>
      </c>
    </row>
    <row r="904" spans="12:16" ht="15" customHeight="1" x14ac:dyDescent="0.3">
      <c r="L904" s="171">
        <f t="shared" si="84"/>
        <v>47014</v>
      </c>
      <c r="M904" s="172">
        <f t="shared" si="83"/>
        <v>0</v>
      </c>
      <c r="N904" s="172">
        <f t="shared" si="85"/>
        <v>60000</v>
      </c>
      <c r="O904" s="172">
        <f t="shared" si="86"/>
        <v>4.918032786885246</v>
      </c>
      <c r="P904" s="172">
        <f t="shared" si="87"/>
        <v>4.918032786885246</v>
      </c>
    </row>
    <row r="905" spans="12:16" ht="15" customHeight="1" x14ac:dyDescent="0.3">
      <c r="L905" s="171">
        <f t="shared" si="84"/>
        <v>47015</v>
      </c>
      <c r="M905" s="172">
        <f t="shared" si="83"/>
        <v>0</v>
      </c>
      <c r="N905" s="172">
        <f t="shared" si="85"/>
        <v>60000</v>
      </c>
      <c r="O905" s="172">
        <f t="shared" si="86"/>
        <v>4.918032786885246</v>
      </c>
      <c r="P905" s="172">
        <f t="shared" si="87"/>
        <v>4.918032786885246</v>
      </c>
    </row>
    <row r="906" spans="12:16" ht="15" customHeight="1" x14ac:dyDescent="0.3">
      <c r="L906" s="171">
        <f t="shared" si="84"/>
        <v>47016</v>
      </c>
      <c r="M906" s="172">
        <f t="shared" si="83"/>
        <v>0</v>
      </c>
      <c r="N906" s="172">
        <f t="shared" si="85"/>
        <v>60000</v>
      </c>
      <c r="O906" s="172">
        <f t="shared" si="86"/>
        <v>4.918032786885246</v>
      </c>
      <c r="P906" s="172">
        <f t="shared" si="87"/>
        <v>4.918032786885246</v>
      </c>
    </row>
    <row r="907" spans="12:16" ht="15" customHeight="1" x14ac:dyDescent="0.3">
      <c r="L907" s="171">
        <f t="shared" si="84"/>
        <v>47017</v>
      </c>
      <c r="M907" s="172">
        <f t="shared" si="83"/>
        <v>0</v>
      </c>
      <c r="N907" s="172">
        <f t="shared" si="85"/>
        <v>60000</v>
      </c>
      <c r="O907" s="172">
        <f t="shared" si="86"/>
        <v>4.918032786885246</v>
      </c>
      <c r="P907" s="172">
        <f t="shared" si="87"/>
        <v>4.918032786885246</v>
      </c>
    </row>
    <row r="908" spans="12:16" ht="15" customHeight="1" x14ac:dyDescent="0.3">
      <c r="L908" s="171">
        <f t="shared" si="84"/>
        <v>47018</v>
      </c>
      <c r="M908" s="172">
        <f t="shared" si="83"/>
        <v>0</v>
      </c>
      <c r="N908" s="172">
        <f t="shared" si="85"/>
        <v>60000</v>
      </c>
      <c r="O908" s="172">
        <f t="shared" si="86"/>
        <v>4.918032786885246</v>
      </c>
      <c r="P908" s="172">
        <f t="shared" si="87"/>
        <v>4.918032786885246</v>
      </c>
    </row>
    <row r="909" spans="12:16" ht="15" customHeight="1" x14ac:dyDescent="0.3">
      <c r="L909" s="171">
        <f t="shared" si="84"/>
        <v>47019</v>
      </c>
      <c r="M909" s="172">
        <f t="shared" si="83"/>
        <v>0</v>
      </c>
      <c r="N909" s="172">
        <f t="shared" si="85"/>
        <v>60000</v>
      </c>
      <c r="O909" s="172">
        <f t="shared" si="86"/>
        <v>4.918032786885246</v>
      </c>
      <c r="P909" s="172">
        <f t="shared" si="87"/>
        <v>4.918032786885246</v>
      </c>
    </row>
    <row r="910" spans="12:16" ht="15" customHeight="1" x14ac:dyDescent="0.3">
      <c r="L910" s="171">
        <f t="shared" si="84"/>
        <v>47020</v>
      </c>
      <c r="M910" s="172">
        <f t="shared" si="83"/>
        <v>0</v>
      </c>
      <c r="N910" s="172">
        <f t="shared" si="85"/>
        <v>60000</v>
      </c>
      <c r="O910" s="172">
        <f t="shared" si="86"/>
        <v>4.918032786885246</v>
      </c>
      <c r="P910" s="172">
        <f t="shared" si="87"/>
        <v>4.918032786885246</v>
      </c>
    </row>
    <row r="911" spans="12:16" ht="15" customHeight="1" x14ac:dyDescent="0.3">
      <c r="L911" s="171">
        <f t="shared" si="84"/>
        <v>47021</v>
      </c>
      <c r="M911" s="172">
        <f t="shared" si="83"/>
        <v>0</v>
      </c>
      <c r="N911" s="172">
        <f t="shared" si="85"/>
        <v>60000</v>
      </c>
      <c r="O911" s="172">
        <f t="shared" si="86"/>
        <v>4.918032786885246</v>
      </c>
      <c r="P911" s="172">
        <f t="shared" si="87"/>
        <v>4.918032786885246</v>
      </c>
    </row>
    <row r="912" spans="12:16" ht="15" customHeight="1" x14ac:dyDescent="0.3">
      <c r="L912" s="171">
        <f t="shared" si="84"/>
        <v>47022</v>
      </c>
      <c r="M912" s="172">
        <f t="shared" si="83"/>
        <v>0</v>
      </c>
      <c r="N912" s="172">
        <f t="shared" si="85"/>
        <v>60000</v>
      </c>
      <c r="O912" s="172">
        <f t="shared" si="86"/>
        <v>4.918032786885246</v>
      </c>
      <c r="P912" s="172">
        <f t="shared" si="87"/>
        <v>4.918032786885246</v>
      </c>
    </row>
    <row r="913" spans="12:16" ht="15" customHeight="1" x14ac:dyDescent="0.3">
      <c r="L913" s="171">
        <f t="shared" si="84"/>
        <v>47023</v>
      </c>
      <c r="M913" s="172">
        <f t="shared" si="83"/>
        <v>0</v>
      </c>
      <c r="N913" s="172">
        <f t="shared" si="85"/>
        <v>60000</v>
      </c>
      <c r="O913" s="172">
        <f t="shared" si="86"/>
        <v>4.918032786885246</v>
      </c>
      <c r="P913" s="172">
        <f t="shared" si="87"/>
        <v>4.918032786885246</v>
      </c>
    </row>
    <row r="914" spans="12:16" ht="15" customHeight="1" x14ac:dyDescent="0.3">
      <c r="L914" s="171">
        <f t="shared" si="84"/>
        <v>47024</v>
      </c>
      <c r="M914" s="172">
        <f t="shared" si="83"/>
        <v>0</v>
      </c>
      <c r="N914" s="172">
        <f t="shared" si="85"/>
        <v>60000</v>
      </c>
      <c r="O914" s="172">
        <f t="shared" si="86"/>
        <v>4.918032786885246</v>
      </c>
      <c r="P914" s="172">
        <f t="shared" si="87"/>
        <v>4.918032786885246</v>
      </c>
    </row>
    <row r="915" spans="12:16" ht="15" customHeight="1" x14ac:dyDescent="0.3">
      <c r="L915" s="171">
        <f t="shared" si="84"/>
        <v>47025</v>
      </c>
      <c r="M915" s="172">
        <f t="shared" ref="M915:M978" si="88">IFERROR(VLOOKUP(L915,$B$19:$E$80,4,FALSE),0)</f>
        <v>0</v>
      </c>
      <c r="N915" s="172">
        <f t="shared" si="85"/>
        <v>60000</v>
      </c>
      <c r="O915" s="172">
        <f t="shared" si="86"/>
        <v>4.918032786885246</v>
      </c>
      <c r="P915" s="172">
        <f t="shared" si="87"/>
        <v>4.918032786885246</v>
      </c>
    </row>
    <row r="916" spans="12:16" ht="15" customHeight="1" x14ac:dyDescent="0.3">
      <c r="L916" s="171">
        <f t="shared" ref="L916:L979" si="89">IFERROR(IF(MAX(L915+1,$F$5+1)&gt;$J$10,"-",MAX(L915+1,$F$5+1)),"-")</f>
        <v>47026</v>
      </c>
      <c r="M916" s="172">
        <f t="shared" si="88"/>
        <v>0</v>
      </c>
      <c r="N916" s="172">
        <f t="shared" ref="N916:N979" si="90">IF(ISNUMBER(N915),N915-M916,$E$8)</f>
        <v>60000</v>
      </c>
      <c r="O916" s="172">
        <f t="shared" ref="O916:O979" si="91">IFERROR(IF(ISNUMBER(N915),N915,$E$8)*IF(L916&gt;=$J$8,$E$13,$E$12)/IF(MOD(YEAR(L916),4),365,366)*IF(ISBLANK(L915),L916-$F$5,L916-L915),0)</f>
        <v>4.918032786885246</v>
      </c>
      <c r="P916" s="172">
        <f t="shared" ref="P916:P979" si="92">IFERROR(IF(ISNUMBER(N915),N915,$E$8)*3%/IF(MOD(YEAR(L916),4),365,366)*IF(ISBLANK(L915),(L916-$F$5),L916-L915),0)</f>
        <v>4.918032786885246</v>
      </c>
    </row>
    <row r="917" spans="12:16" ht="15" customHeight="1" x14ac:dyDescent="0.3">
      <c r="L917" s="171">
        <f t="shared" si="89"/>
        <v>47027</v>
      </c>
      <c r="M917" s="172">
        <f t="shared" si="88"/>
        <v>0</v>
      </c>
      <c r="N917" s="172">
        <f t="shared" si="90"/>
        <v>60000</v>
      </c>
      <c r="O917" s="172">
        <f t="shared" si="91"/>
        <v>4.918032786885246</v>
      </c>
      <c r="P917" s="172">
        <f t="shared" si="92"/>
        <v>4.918032786885246</v>
      </c>
    </row>
    <row r="918" spans="12:16" ht="15" customHeight="1" x14ac:dyDescent="0.3">
      <c r="L918" s="171">
        <f t="shared" si="89"/>
        <v>47028</v>
      </c>
      <c r="M918" s="172">
        <f t="shared" si="88"/>
        <v>0</v>
      </c>
      <c r="N918" s="172">
        <f t="shared" si="90"/>
        <v>60000</v>
      </c>
      <c r="O918" s="172">
        <f t="shared" si="91"/>
        <v>4.918032786885246</v>
      </c>
      <c r="P918" s="172">
        <f t="shared" si="92"/>
        <v>4.918032786885246</v>
      </c>
    </row>
    <row r="919" spans="12:16" ht="15" customHeight="1" x14ac:dyDescent="0.3">
      <c r="L919" s="171">
        <f t="shared" si="89"/>
        <v>47029</v>
      </c>
      <c r="M919" s="172">
        <f t="shared" si="88"/>
        <v>0</v>
      </c>
      <c r="N919" s="172">
        <f t="shared" si="90"/>
        <v>60000</v>
      </c>
      <c r="O919" s="172">
        <f t="shared" si="91"/>
        <v>4.918032786885246</v>
      </c>
      <c r="P919" s="172">
        <f t="shared" si="92"/>
        <v>4.918032786885246</v>
      </c>
    </row>
    <row r="920" spans="12:16" ht="15" customHeight="1" x14ac:dyDescent="0.3">
      <c r="L920" s="171">
        <f t="shared" si="89"/>
        <v>47030</v>
      </c>
      <c r="M920" s="172">
        <f t="shared" si="88"/>
        <v>0</v>
      </c>
      <c r="N920" s="172">
        <f t="shared" si="90"/>
        <v>60000</v>
      </c>
      <c r="O920" s="172">
        <f t="shared" si="91"/>
        <v>4.918032786885246</v>
      </c>
      <c r="P920" s="172">
        <f t="shared" si="92"/>
        <v>4.918032786885246</v>
      </c>
    </row>
    <row r="921" spans="12:16" ht="15" customHeight="1" x14ac:dyDescent="0.3">
      <c r="L921" s="171">
        <f t="shared" si="89"/>
        <v>47031</v>
      </c>
      <c r="M921" s="172">
        <f t="shared" si="88"/>
        <v>0</v>
      </c>
      <c r="N921" s="172">
        <f t="shared" si="90"/>
        <v>60000</v>
      </c>
      <c r="O921" s="172">
        <f t="shared" si="91"/>
        <v>4.918032786885246</v>
      </c>
      <c r="P921" s="172">
        <f t="shared" si="92"/>
        <v>4.918032786885246</v>
      </c>
    </row>
    <row r="922" spans="12:16" ht="15" customHeight="1" x14ac:dyDescent="0.3">
      <c r="L922" s="171">
        <f t="shared" si="89"/>
        <v>47032</v>
      </c>
      <c r="M922" s="172">
        <f t="shared" si="88"/>
        <v>0</v>
      </c>
      <c r="N922" s="172">
        <f t="shared" si="90"/>
        <v>60000</v>
      </c>
      <c r="O922" s="172">
        <f t="shared" si="91"/>
        <v>4.918032786885246</v>
      </c>
      <c r="P922" s="172">
        <f t="shared" si="92"/>
        <v>4.918032786885246</v>
      </c>
    </row>
    <row r="923" spans="12:16" ht="15" customHeight="1" x14ac:dyDescent="0.3">
      <c r="L923" s="171">
        <f t="shared" si="89"/>
        <v>47033</v>
      </c>
      <c r="M923" s="172">
        <f t="shared" si="88"/>
        <v>0</v>
      </c>
      <c r="N923" s="172">
        <f t="shared" si="90"/>
        <v>60000</v>
      </c>
      <c r="O923" s="172">
        <f t="shared" si="91"/>
        <v>4.918032786885246</v>
      </c>
      <c r="P923" s="172">
        <f t="shared" si="92"/>
        <v>4.918032786885246</v>
      </c>
    </row>
    <row r="924" spans="12:16" ht="15" customHeight="1" x14ac:dyDescent="0.3">
      <c r="L924" s="171">
        <f t="shared" si="89"/>
        <v>47034</v>
      </c>
      <c r="M924" s="172">
        <f t="shared" si="88"/>
        <v>0</v>
      </c>
      <c r="N924" s="172">
        <f t="shared" si="90"/>
        <v>60000</v>
      </c>
      <c r="O924" s="172">
        <f t="shared" si="91"/>
        <v>4.918032786885246</v>
      </c>
      <c r="P924" s="172">
        <f t="shared" si="92"/>
        <v>4.918032786885246</v>
      </c>
    </row>
    <row r="925" spans="12:16" ht="15" customHeight="1" x14ac:dyDescent="0.3">
      <c r="L925" s="171">
        <f t="shared" si="89"/>
        <v>47035</v>
      </c>
      <c r="M925" s="172">
        <f t="shared" si="88"/>
        <v>0</v>
      </c>
      <c r="N925" s="172">
        <f t="shared" si="90"/>
        <v>60000</v>
      </c>
      <c r="O925" s="172">
        <f t="shared" si="91"/>
        <v>4.918032786885246</v>
      </c>
      <c r="P925" s="172">
        <f t="shared" si="92"/>
        <v>4.918032786885246</v>
      </c>
    </row>
    <row r="926" spans="12:16" ht="15" customHeight="1" x14ac:dyDescent="0.3">
      <c r="L926" s="171">
        <f t="shared" si="89"/>
        <v>47036</v>
      </c>
      <c r="M926" s="172">
        <f t="shared" si="88"/>
        <v>0</v>
      </c>
      <c r="N926" s="172">
        <f t="shared" si="90"/>
        <v>60000</v>
      </c>
      <c r="O926" s="172">
        <f t="shared" si="91"/>
        <v>4.918032786885246</v>
      </c>
      <c r="P926" s="172">
        <f t="shared" si="92"/>
        <v>4.918032786885246</v>
      </c>
    </row>
    <row r="927" spans="12:16" ht="15" customHeight="1" x14ac:dyDescent="0.3">
      <c r="L927" s="171">
        <f t="shared" si="89"/>
        <v>47037</v>
      </c>
      <c r="M927" s="172">
        <f t="shared" si="88"/>
        <v>0</v>
      </c>
      <c r="N927" s="172">
        <f t="shared" si="90"/>
        <v>60000</v>
      </c>
      <c r="O927" s="172">
        <f t="shared" si="91"/>
        <v>4.918032786885246</v>
      </c>
      <c r="P927" s="172">
        <f t="shared" si="92"/>
        <v>4.918032786885246</v>
      </c>
    </row>
    <row r="928" spans="12:16" ht="15" customHeight="1" x14ac:dyDescent="0.3">
      <c r="L928" s="171">
        <f t="shared" si="89"/>
        <v>47038</v>
      </c>
      <c r="M928" s="172">
        <f t="shared" si="88"/>
        <v>0</v>
      </c>
      <c r="N928" s="172">
        <f t="shared" si="90"/>
        <v>60000</v>
      </c>
      <c r="O928" s="172">
        <f t="shared" si="91"/>
        <v>4.918032786885246</v>
      </c>
      <c r="P928" s="172">
        <f t="shared" si="92"/>
        <v>4.918032786885246</v>
      </c>
    </row>
    <row r="929" spans="12:16" ht="15" customHeight="1" x14ac:dyDescent="0.3">
      <c r="L929" s="171">
        <f t="shared" si="89"/>
        <v>47039</v>
      </c>
      <c r="M929" s="172">
        <f t="shared" si="88"/>
        <v>0</v>
      </c>
      <c r="N929" s="172">
        <f t="shared" si="90"/>
        <v>60000</v>
      </c>
      <c r="O929" s="172">
        <f t="shared" si="91"/>
        <v>4.918032786885246</v>
      </c>
      <c r="P929" s="172">
        <f t="shared" si="92"/>
        <v>4.918032786885246</v>
      </c>
    </row>
    <row r="930" spans="12:16" ht="15" customHeight="1" x14ac:dyDescent="0.3">
      <c r="L930" s="171">
        <f t="shared" si="89"/>
        <v>47040</v>
      </c>
      <c r="M930" s="172">
        <f t="shared" si="88"/>
        <v>0</v>
      </c>
      <c r="N930" s="172">
        <f t="shared" si="90"/>
        <v>60000</v>
      </c>
      <c r="O930" s="172">
        <f t="shared" si="91"/>
        <v>4.918032786885246</v>
      </c>
      <c r="P930" s="172">
        <f t="shared" si="92"/>
        <v>4.918032786885246</v>
      </c>
    </row>
    <row r="931" spans="12:16" ht="15" customHeight="1" x14ac:dyDescent="0.3">
      <c r="L931" s="171">
        <f t="shared" si="89"/>
        <v>47041</v>
      </c>
      <c r="M931" s="172">
        <f t="shared" si="88"/>
        <v>0</v>
      </c>
      <c r="N931" s="172">
        <f t="shared" si="90"/>
        <v>60000</v>
      </c>
      <c r="O931" s="172">
        <f t="shared" si="91"/>
        <v>4.918032786885246</v>
      </c>
      <c r="P931" s="172">
        <f t="shared" si="92"/>
        <v>4.918032786885246</v>
      </c>
    </row>
    <row r="932" spans="12:16" ht="15" customHeight="1" x14ac:dyDescent="0.3">
      <c r="L932" s="171">
        <f t="shared" si="89"/>
        <v>47042</v>
      </c>
      <c r="M932" s="172">
        <f t="shared" si="88"/>
        <v>0</v>
      </c>
      <c r="N932" s="172">
        <f t="shared" si="90"/>
        <v>60000</v>
      </c>
      <c r="O932" s="172">
        <f t="shared" si="91"/>
        <v>4.918032786885246</v>
      </c>
      <c r="P932" s="172">
        <f t="shared" si="92"/>
        <v>4.918032786885246</v>
      </c>
    </row>
    <row r="933" spans="12:16" ht="15" customHeight="1" x14ac:dyDescent="0.3">
      <c r="L933" s="171">
        <f t="shared" si="89"/>
        <v>47043</v>
      </c>
      <c r="M933" s="172">
        <f t="shared" si="88"/>
        <v>0</v>
      </c>
      <c r="N933" s="172">
        <f t="shared" si="90"/>
        <v>60000</v>
      </c>
      <c r="O933" s="172">
        <f t="shared" si="91"/>
        <v>4.918032786885246</v>
      </c>
      <c r="P933" s="172">
        <f t="shared" si="92"/>
        <v>4.918032786885246</v>
      </c>
    </row>
    <row r="934" spans="12:16" ht="15" customHeight="1" x14ac:dyDescent="0.3">
      <c r="L934" s="171">
        <f t="shared" si="89"/>
        <v>47044</v>
      </c>
      <c r="M934" s="172">
        <f t="shared" si="88"/>
        <v>0</v>
      </c>
      <c r="N934" s="172">
        <f t="shared" si="90"/>
        <v>60000</v>
      </c>
      <c r="O934" s="172">
        <f t="shared" si="91"/>
        <v>4.918032786885246</v>
      </c>
      <c r="P934" s="172">
        <f t="shared" si="92"/>
        <v>4.918032786885246</v>
      </c>
    </row>
    <row r="935" spans="12:16" ht="15" customHeight="1" x14ac:dyDescent="0.3">
      <c r="L935" s="171">
        <f t="shared" si="89"/>
        <v>47045</v>
      </c>
      <c r="M935" s="172">
        <f t="shared" si="88"/>
        <v>0</v>
      </c>
      <c r="N935" s="172">
        <f t="shared" si="90"/>
        <v>60000</v>
      </c>
      <c r="O935" s="172">
        <f t="shared" si="91"/>
        <v>4.918032786885246</v>
      </c>
      <c r="P935" s="172">
        <f t="shared" si="92"/>
        <v>4.918032786885246</v>
      </c>
    </row>
    <row r="936" spans="12:16" ht="15" customHeight="1" x14ac:dyDescent="0.3">
      <c r="L936" s="171">
        <f t="shared" si="89"/>
        <v>47046</v>
      </c>
      <c r="M936" s="172">
        <f t="shared" si="88"/>
        <v>0</v>
      </c>
      <c r="N936" s="172">
        <f t="shared" si="90"/>
        <v>60000</v>
      </c>
      <c r="O936" s="172">
        <f t="shared" si="91"/>
        <v>4.918032786885246</v>
      </c>
      <c r="P936" s="172">
        <f t="shared" si="92"/>
        <v>4.918032786885246</v>
      </c>
    </row>
    <row r="937" spans="12:16" ht="15" customHeight="1" x14ac:dyDescent="0.3">
      <c r="L937" s="171">
        <f t="shared" si="89"/>
        <v>47047</v>
      </c>
      <c r="M937" s="172">
        <f t="shared" si="88"/>
        <v>0</v>
      </c>
      <c r="N937" s="172">
        <f t="shared" si="90"/>
        <v>60000</v>
      </c>
      <c r="O937" s="172">
        <f t="shared" si="91"/>
        <v>4.918032786885246</v>
      </c>
      <c r="P937" s="172">
        <f t="shared" si="92"/>
        <v>4.918032786885246</v>
      </c>
    </row>
    <row r="938" spans="12:16" ht="15" customHeight="1" x14ac:dyDescent="0.3">
      <c r="L938" s="171">
        <f t="shared" si="89"/>
        <v>47048</v>
      </c>
      <c r="M938" s="172">
        <f t="shared" si="88"/>
        <v>0</v>
      </c>
      <c r="N938" s="172">
        <f t="shared" si="90"/>
        <v>60000</v>
      </c>
      <c r="O938" s="172">
        <f t="shared" si="91"/>
        <v>4.918032786885246</v>
      </c>
      <c r="P938" s="172">
        <f t="shared" si="92"/>
        <v>4.918032786885246</v>
      </c>
    </row>
    <row r="939" spans="12:16" ht="15" customHeight="1" x14ac:dyDescent="0.3">
      <c r="L939" s="171">
        <f t="shared" si="89"/>
        <v>47049</v>
      </c>
      <c r="M939" s="172">
        <f t="shared" si="88"/>
        <v>0</v>
      </c>
      <c r="N939" s="172">
        <f t="shared" si="90"/>
        <v>60000</v>
      </c>
      <c r="O939" s="172">
        <f t="shared" si="91"/>
        <v>4.918032786885246</v>
      </c>
      <c r="P939" s="172">
        <f t="shared" si="92"/>
        <v>4.918032786885246</v>
      </c>
    </row>
    <row r="940" spans="12:16" ht="15" customHeight="1" x14ac:dyDescent="0.3">
      <c r="L940" s="171">
        <f t="shared" si="89"/>
        <v>47050</v>
      </c>
      <c r="M940" s="172">
        <f t="shared" si="88"/>
        <v>0</v>
      </c>
      <c r="N940" s="172">
        <f t="shared" si="90"/>
        <v>60000</v>
      </c>
      <c r="O940" s="172">
        <f t="shared" si="91"/>
        <v>4.918032786885246</v>
      </c>
      <c r="P940" s="172">
        <f t="shared" si="92"/>
        <v>4.918032786885246</v>
      </c>
    </row>
    <row r="941" spans="12:16" ht="15" customHeight="1" x14ac:dyDescent="0.3">
      <c r="L941" s="171">
        <f t="shared" si="89"/>
        <v>47051</v>
      </c>
      <c r="M941" s="172">
        <f t="shared" si="88"/>
        <v>0</v>
      </c>
      <c r="N941" s="172">
        <f t="shared" si="90"/>
        <v>60000</v>
      </c>
      <c r="O941" s="172">
        <f t="shared" si="91"/>
        <v>4.918032786885246</v>
      </c>
      <c r="P941" s="172">
        <f t="shared" si="92"/>
        <v>4.918032786885246</v>
      </c>
    </row>
    <row r="942" spans="12:16" ht="15" customHeight="1" x14ac:dyDescent="0.3">
      <c r="L942" s="171">
        <f t="shared" si="89"/>
        <v>47052</v>
      </c>
      <c r="M942" s="172">
        <f t="shared" si="88"/>
        <v>0</v>
      </c>
      <c r="N942" s="172">
        <f t="shared" si="90"/>
        <v>60000</v>
      </c>
      <c r="O942" s="172">
        <f t="shared" si="91"/>
        <v>4.918032786885246</v>
      </c>
      <c r="P942" s="172">
        <f t="shared" si="92"/>
        <v>4.918032786885246</v>
      </c>
    </row>
    <row r="943" spans="12:16" ht="15" customHeight="1" x14ac:dyDescent="0.3">
      <c r="L943" s="171">
        <f t="shared" si="89"/>
        <v>47053</v>
      </c>
      <c r="M943" s="172">
        <f t="shared" si="88"/>
        <v>0</v>
      </c>
      <c r="N943" s="172">
        <f t="shared" si="90"/>
        <v>60000</v>
      </c>
      <c r="O943" s="172">
        <f t="shared" si="91"/>
        <v>4.918032786885246</v>
      </c>
      <c r="P943" s="172">
        <f t="shared" si="92"/>
        <v>4.918032786885246</v>
      </c>
    </row>
    <row r="944" spans="12:16" ht="15" customHeight="1" x14ac:dyDescent="0.3">
      <c r="L944" s="171">
        <f t="shared" si="89"/>
        <v>47054</v>
      </c>
      <c r="M944" s="172">
        <f t="shared" si="88"/>
        <v>0</v>
      </c>
      <c r="N944" s="172">
        <f t="shared" si="90"/>
        <v>60000</v>
      </c>
      <c r="O944" s="172">
        <f t="shared" si="91"/>
        <v>4.918032786885246</v>
      </c>
      <c r="P944" s="172">
        <f t="shared" si="92"/>
        <v>4.918032786885246</v>
      </c>
    </row>
    <row r="945" spans="12:16" ht="15" customHeight="1" x14ac:dyDescent="0.3">
      <c r="L945" s="171">
        <f t="shared" si="89"/>
        <v>47055</v>
      </c>
      <c r="M945" s="172">
        <f t="shared" si="88"/>
        <v>0</v>
      </c>
      <c r="N945" s="172">
        <f t="shared" si="90"/>
        <v>60000</v>
      </c>
      <c r="O945" s="172">
        <f t="shared" si="91"/>
        <v>4.918032786885246</v>
      </c>
      <c r="P945" s="172">
        <f t="shared" si="92"/>
        <v>4.918032786885246</v>
      </c>
    </row>
    <row r="946" spans="12:16" ht="15" customHeight="1" x14ac:dyDescent="0.3">
      <c r="L946" s="171">
        <f t="shared" si="89"/>
        <v>47056</v>
      </c>
      <c r="M946" s="172">
        <f t="shared" si="88"/>
        <v>0</v>
      </c>
      <c r="N946" s="172">
        <f t="shared" si="90"/>
        <v>60000</v>
      </c>
      <c r="O946" s="172">
        <f t="shared" si="91"/>
        <v>4.918032786885246</v>
      </c>
      <c r="P946" s="172">
        <f t="shared" si="92"/>
        <v>4.918032786885246</v>
      </c>
    </row>
    <row r="947" spans="12:16" ht="15" customHeight="1" x14ac:dyDescent="0.3">
      <c r="L947" s="171">
        <f t="shared" si="89"/>
        <v>47057</v>
      </c>
      <c r="M947" s="172">
        <f t="shared" si="88"/>
        <v>0</v>
      </c>
      <c r="N947" s="172">
        <f t="shared" si="90"/>
        <v>60000</v>
      </c>
      <c r="O947" s="172">
        <f t="shared" si="91"/>
        <v>4.918032786885246</v>
      </c>
      <c r="P947" s="172">
        <f t="shared" si="92"/>
        <v>4.918032786885246</v>
      </c>
    </row>
    <row r="948" spans="12:16" ht="15" customHeight="1" x14ac:dyDescent="0.3">
      <c r="L948" s="171">
        <f t="shared" si="89"/>
        <v>47058</v>
      </c>
      <c r="M948" s="172">
        <f t="shared" si="88"/>
        <v>0</v>
      </c>
      <c r="N948" s="172">
        <f t="shared" si="90"/>
        <v>60000</v>
      </c>
      <c r="O948" s="172">
        <f t="shared" si="91"/>
        <v>4.918032786885246</v>
      </c>
      <c r="P948" s="172">
        <f t="shared" si="92"/>
        <v>4.918032786885246</v>
      </c>
    </row>
    <row r="949" spans="12:16" ht="15" customHeight="1" x14ac:dyDescent="0.3">
      <c r="L949" s="171">
        <f t="shared" si="89"/>
        <v>47059</v>
      </c>
      <c r="M949" s="172">
        <f t="shared" si="88"/>
        <v>0</v>
      </c>
      <c r="N949" s="172">
        <f t="shared" si="90"/>
        <v>60000</v>
      </c>
      <c r="O949" s="172">
        <f t="shared" si="91"/>
        <v>4.918032786885246</v>
      </c>
      <c r="P949" s="172">
        <f t="shared" si="92"/>
        <v>4.918032786885246</v>
      </c>
    </row>
    <row r="950" spans="12:16" ht="15" customHeight="1" x14ac:dyDescent="0.3">
      <c r="L950" s="171">
        <f t="shared" si="89"/>
        <v>47060</v>
      </c>
      <c r="M950" s="172">
        <f t="shared" si="88"/>
        <v>0</v>
      </c>
      <c r="N950" s="172">
        <f t="shared" si="90"/>
        <v>60000</v>
      </c>
      <c r="O950" s="172">
        <f t="shared" si="91"/>
        <v>4.918032786885246</v>
      </c>
      <c r="P950" s="172">
        <f t="shared" si="92"/>
        <v>4.918032786885246</v>
      </c>
    </row>
    <row r="951" spans="12:16" ht="15" customHeight="1" x14ac:dyDescent="0.3">
      <c r="L951" s="171">
        <f t="shared" si="89"/>
        <v>47061</v>
      </c>
      <c r="M951" s="172">
        <f t="shared" si="88"/>
        <v>0</v>
      </c>
      <c r="N951" s="172">
        <f t="shared" si="90"/>
        <v>60000</v>
      </c>
      <c r="O951" s="172">
        <f t="shared" si="91"/>
        <v>4.918032786885246</v>
      </c>
      <c r="P951" s="172">
        <f t="shared" si="92"/>
        <v>4.918032786885246</v>
      </c>
    </row>
    <row r="952" spans="12:16" ht="15" customHeight="1" x14ac:dyDescent="0.3">
      <c r="L952" s="171">
        <f t="shared" si="89"/>
        <v>47062</v>
      </c>
      <c r="M952" s="172">
        <f t="shared" si="88"/>
        <v>0</v>
      </c>
      <c r="N952" s="172">
        <f t="shared" si="90"/>
        <v>60000</v>
      </c>
      <c r="O952" s="172">
        <f t="shared" si="91"/>
        <v>4.918032786885246</v>
      </c>
      <c r="P952" s="172">
        <f t="shared" si="92"/>
        <v>4.918032786885246</v>
      </c>
    </row>
    <row r="953" spans="12:16" ht="15" customHeight="1" x14ac:dyDescent="0.3">
      <c r="L953" s="171">
        <f t="shared" si="89"/>
        <v>47063</v>
      </c>
      <c r="M953" s="172">
        <f t="shared" si="88"/>
        <v>0</v>
      </c>
      <c r="N953" s="172">
        <f t="shared" si="90"/>
        <v>60000</v>
      </c>
      <c r="O953" s="172">
        <f t="shared" si="91"/>
        <v>4.918032786885246</v>
      </c>
      <c r="P953" s="172">
        <f t="shared" si="92"/>
        <v>4.918032786885246</v>
      </c>
    </row>
    <row r="954" spans="12:16" ht="15" customHeight="1" x14ac:dyDescent="0.3">
      <c r="L954" s="171">
        <f t="shared" si="89"/>
        <v>47064</v>
      </c>
      <c r="M954" s="172">
        <f t="shared" si="88"/>
        <v>0</v>
      </c>
      <c r="N954" s="172">
        <f t="shared" si="90"/>
        <v>60000</v>
      </c>
      <c r="O954" s="172">
        <f t="shared" si="91"/>
        <v>4.918032786885246</v>
      </c>
      <c r="P954" s="172">
        <f t="shared" si="92"/>
        <v>4.918032786885246</v>
      </c>
    </row>
    <row r="955" spans="12:16" ht="15" customHeight="1" x14ac:dyDescent="0.3">
      <c r="L955" s="171">
        <f t="shared" si="89"/>
        <v>47065</v>
      </c>
      <c r="M955" s="172">
        <f t="shared" si="88"/>
        <v>0</v>
      </c>
      <c r="N955" s="172">
        <f t="shared" si="90"/>
        <v>60000</v>
      </c>
      <c r="O955" s="172">
        <f t="shared" si="91"/>
        <v>4.918032786885246</v>
      </c>
      <c r="P955" s="172">
        <f t="shared" si="92"/>
        <v>4.918032786885246</v>
      </c>
    </row>
    <row r="956" spans="12:16" ht="15" customHeight="1" x14ac:dyDescent="0.3">
      <c r="L956" s="171">
        <f t="shared" si="89"/>
        <v>47066</v>
      </c>
      <c r="M956" s="172">
        <f t="shared" si="88"/>
        <v>0</v>
      </c>
      <c r="N956" s="172">
        <f t="shared" si="90"/>
        <v>60000</v>
      </c>
      <c r="O956" s="172">
        <f t="shared" si="91"/>
        <v>4.918032786885246</v>
      </c>
      <c r="P956" s="172">
        <f t="shared" si="92"/>
        <v>4.918032786885246</v>
      </c>
    </row>
    <row r="957" spans="12:16" ht="15" customHeight="1" x14ac:dyDescent="0.3">
      <c r="L957" s="171">
        <f t="shared" si="89"/>
        <v>47067</v>
      </c>
      <c r="M957" s="172">
        <f t="shared" si="88"/>
        <v>0</v>
      </c>
      <c r="N957" s="172">
        <f t="shared" si="90"/>
        <v>60000</v>
      </c>
      <c r="O957" s="172">
        <f t="shared" si="91"/>
        <v>4.918032786885246</v>
      </c>
      <c r="P957" s="172">
        <f t="shared" si="92"/>
        <v>4.918032786885246</v>
      </c>
    </row>
    <row r="958" spans="12:16" ht="15" customHeight="1" x14ac:dyDescent="0.3">
      <c r="L958" s="171">
        <f t="shared" si="89"/>
        <v>47068</v>
      </c>
      <c r="M958" s="172">
        <f t="shared" si="88"/>
        <v>0</v>
      </c>
      <c r="N958" s="172">
        <f t="shared" si="90"/>
        <v>60000</v>
      </c>
      <c r="O958" s="172">
        <f t="shared" si="91"/>
        <v>4.918032786885246</v>
      </c>
      <c r="P958" s="172">
        <f t="shared" si="92"/>
        <v>4.918032786885246</v>
      </c>
    </row>
    <row r="959" spans="12:16" ht="15" customHeight="1" x14ac:dyDescent="0.3">
      <c r="L959" s="171">
        <f t="shared" si="89"/>
        <v>47069</v>
      </c>
      <c r="M959" s="172">
        <f t="shared" si="88"/>
        <v>0</v>
      </c>
      <c r="N959" s="172">
        <f t="shared" si="90"/>
        <v>60000</v>
      </c>
      <c r="O959" s="172">
        <f t="shared" si="91"/>
        <v>4.918032786885246</v>
      </c>
      <c r="P959" s="172">
        <f t="shared" si="92"/>
        <v>4.918032786885246</v>
      </c>
    </row>
    <row r="960" spans="12:16" ht="15" customHeight="1" x14ac:dyDescent="0.3">
      <c r="L960" s="171">
        <f t="shared" si="89"/>
        <v>47070</v>
      </c>
      <c r="M960" s="172">
        <f t="shared" si="88"/>
        <v>0</v>
      </c>
      <c r="N960" s="172">
        <f t="shared" si="90"/>
        <v>60000</v>
      </c>
      <c r="O960" s="172">
        <f t="shared" si="91"/>
        <v>4.918032786885246</v>
      </c>
      <c r="P960" s="172">
        <f t="shared" si="92"/>
        <v>4.918032786885246</v>
      </c>
    </row>
    <row r="961" spans="12:16" ht="15" customHeight="1" x14ac:dyDescent="0.3">
      <c r="L961" s="171">
        <f t="shared" si="89"/>
        <v>47071</v>
      </c>
      <c r="M961" s="172">
        <f t="shared" si="88"/>
        <v>0</v>
      </c>
      <c r="N961" s="172">
        <f t="shared" si="90"/>
        <v>60000</v>
      </c>
      <c r="O961" s="172">
        <f t="shared" si="91"/>
        <v>4.918032786885246</v>
      </c>
      <c r="P961" s="172">
        <f t="shared" si="92"/>
        <v>4.918032786885246</v>
      </c>
    </row>
    <row r="962" spans="12:16" ht="15" customHeight="1" x14ac:dyDescent="0.3">
      <c r="L962" s="171">
        <f t="shared" si="89"/>
        <v>47072</v>
      </c>
      <c r="M962" s="172">
        <f t="shared" si="88"/>
        <v>0</v>
      </c>
      <c r="N962" s="172">
        <f t="shared" si="90"/>
        <v>60000</v>
      </c>
      <c r="O962" s="172">
        <f t="shared" si="91"/>
        <v>4.918032786885246</v>
      </c>
      <c r="P962" s="172">
        <f t="shared" si="92"/>
        <v>4.918032786885246</v>
      </c>
    </row>
    <row r="963" spans="12:16" ht="15" customHeight="1" x14ac:dyDescent="0.3">
      <c r="L963" s="171">
        <f t="shared" si="89"/>
        <v>47073</v>
      </c>
      <c r="M963" s="172">
        <f t="shared" si="88"/>
        <v>0</v>
      </c>
      <c r="N963" s="172">
        <f t="shared" si="90"/>
        <v>60000</v>
      </c>
      <c r="O963" s="172">
        <f t="shared" si="91"/>
        <v>4.918032786885246</v>
      </c>
      <c r="P963" s="172">
        <f t="shared" si="92"/>
        <v>4.918032786885246</v>
      </c>
    </row>
    <row r="964" spans="12:16" ht="15" customHeight="1" x14ac:dyDescent="0.3">
      <c r="L964" s="171">
        <f t="shared" si="89"/>
        <v>47074</v>
      </c>
      <c r="M964" s="172">
        <f t="shared" si="88"/>
        <v>0</v>
      </c>
      <c r="N964" s="172">
        <f t="shared" si="90"/>
        <v>60000</v>
      </c>
      <c r="O964" s="172">
        <f t="shared" si="91"/>
        <v>4.918032786885246</v>
      </c>
      <c r="P964" s="172">
        <f t="shared" si="92"/>
        <v>4.918032786885246</v>
      </c>
    </row>
    <row r="965" spans="12:16" ht="15" customHeight="1" x14ac:dyDescent="0.3">
      <c r="L965" s="171">
        <f t="shared" si="89"/>
        <v>47075</v>
      </c>
      <c r="M965" s="172">
        <f t="shared" si="88"/>
        <v>0</v>
      </c>
      <c r="N965" s="172">
        <f t="shared" si="90"/>
        <v>60000</v>
      </c>
      <c r="O965" s="172">
        <f t="shared" si="91"/>
        <v>4.918032786885246</v>
      </c>
      <c r="P965" s="172">
        <f t="shared" si="92"/>
        <v>4.918032786885246</v>
      </c>
    </row>
    <row r="966" spans="12:16" ht="15" customHeight="1" x14ac:dyDescent="0.3">
      <c r="L966" s="171">
        <f t="shared" si="89"/>
        <v>47076</v>
      </c>
      <c r="M966" s="172">
        <f t="shared" si="88"/>
        <v>0</v>
      </c>
      <c r="N966" s="172">
        <f t="shared" si="90"/>
        <v>60000</v>
      </c>
      <c r="O966" s="172">
        <f t="shared" si="91"/>
        <v>4.918032786885246</v>
      </c>
      <c r="P966" s="172">
        <f t="shared" si="92"/>
        <v>4.918032786885246</v>
      </c>
    </row>
    <row r="967" spans="12:16" ht="15" customHeight="1" x14ac:dyDescent="0.3">
      <c r="L967" s="171">
        <f t="shared" si="89"/>
        <v>47077</v>
      </c>
      <c r="M967" s="172">
        <f t="shared" si="88"/>
        <v>0</v>
      </c>
      <c r="N967" s="172">
        <f t="shared" si="90"/>
        <v>60000</v>
      </c>
      <c r="O967" s="172">
        <f t="shared" si="91"/>
        <v>4.918032786885246</v>
      </c>
      <c r="P967" s="172">
        <f t="shared" si="92"/>
        <v>4.918032786885246</v>
      </c>
    </row>
    <row r="968" spans="12:16" ht="15" customHeight="1" x14ac:dyDescent="0.3">
      <c r="L968" s="171">
        <f t="shared" si="89"/>
        <v>47078</v>
      </c>
      <c r="M968" s="172">
        <f t="shared" si="88"/>
        <v>0</v>
      </c>
      <c r="N968" s="172">
        <f t="shared" si="90"/>
        <v>60000</v>
      </c>
      <c r="O968" s="172">
        <f t="shared" si="91"/>
        <v>4.918032786885246</v>
      </c>
      <c r="P968" s="172">
        <f t="shared" si="92"/>
        <v>4.918032786885246</v>
      </c>
    </row>
    <row r="969" spans="12:16" ht="15" customHeight="1" x14ac:dyDescent="0.3">
      <c r="L969" s="171">
        <f t="shared" si="89"/>
        <v>47079</v>
      </c>
      <c r="M969" s="172">
        <f t="shared" si="88"/>
        <v>0</v>
      </c>
      <c r="N969" s="172">
        <f t="shared" si="90"/>
        <v>60000</v>
      </c>
      <c r="O969" s="172">
        <f t="shared" si="91"/>
        <v>4.918032786885246</v>
      </c>
      <c r="P969" s="172">
        <f t="shared" si="92"/>
        <v>4.918032786885246</v>
      </c>
    </row>
    <row r="970" spans="12:16" ht="15" customHeight="1" x14ac:dyDescent="0.3">
      <c r="L970" s="171">
        <f t="shared" si="89"/>
        <v>47080</v>
      </c>
      <c r="M970" s="172">
        <f t="shared" si="88"/>
        <v>0</v>
      </c>
      <c r="N970" s="172">
        <f t="shared" si="90"/>
        <v>60000</v>
      </c>
      <c r="O970" s="172">
        <f t="shared" si="91"/>
        <v>4.918032786885246</v>
      </c>
      <c r="P970" s="172">
        <f t="shared" si="92"/>
        <v>4.918032786885246</v>
      </c>
    </row>
    <row r="971" spans="12:16" ht="15" customHeight="1" x14ac:dyDescent="0.3">
      <c r="L971" s="171">
        <f t="shared" si="89"/>
        <v>47081</v>
      </c>
      <c r="M971" s="172">
        <f t="shared" si="88"/>
        <v>0</v>
      </c>
      <c r="N971" s="172">
        <f t="shared" si="90"/>
        <v>60000</v>
      </c>
      <c r="O971" s="172">
        <f t="shared" si="91"/>
        <v>4.918032786885246</v>
      </c>
      <c r="P971" s="172">
        <f t="shared" si="92"/>
        <v>4.918032786885246</v>
      </c>
    </row>
    <row r="972" spans="12:16" ht="15" customHeight="1" x14ac:dyDescent="0.3">
      <c r="L972" s="171">
        <f t="shared" si="89"/>
        <v>47082</v>
      </c>
      <c r="M972" s="172">
        <f t="shared" si="88"/>
        <v>0</v>
      </c>
      <c r="N972" s="172">
        <f t="shared" si="90"/>
        <v>60000</v>
      </c>
      <c r="O972" s="172">
        <f t="shared" si="91"/>
        <v>4.918032786885246</v>
      </c>
      <c r="P972" s="172">
        <f t="shared" si="92"/>
        <v>4.918032786885246</v>
      </c>
    </row>
    <row r="973" spans="12:16" ht="15" customHeight="1" x14ac:dyDescent="0.3">
      <c r="L973" s="171">
        <f t="shared" si="89"/>
        <v>47083</v>
      </c>
      <c r="M973" s="172">
        <f t="shared" si="88"/>
        <v>0</v>
      </c>
      <c r="N973" s="172">
        <f t="shared" si="90"/>
        <v>60000</v>
      </c>
      <c r="O973" s="172">
        <f t="shared" si="91"/>
        <v>4.918032786885246</v>
      </c>
      <c r="P973" s="172">
        <f t="shared" si="92"/>
        <v>4.918032786885246</v>
      </c>
    </row>
    <row r="974" spans="12:16" ht="15" customHeight="1" x14ac:dyDescent="0.3">
      <c r="L974" s="171">
        <f t="shared" si="89"/>
        <v>47084</v>
      </c>
      <c r="M974" s="172">
        <f t="shared" si="88"/>
        <v>0</v>
      </c>
      <c r="N974" s="172">
        <f t="shared" si="90"/>
        <v>60000</v>
      </c>
      <c r="O974" s="172">
        <f t="shared" si="91"/>
        <v>4.918032786885246</v>
      </c>
      <c r="P974" s="172">
        <f t="shared" si="92"/>
        <v>4.918032786885246</v>
      </c>
    </row>
    <row r="975" spans="12:16" ht="15" customHeight="1" x14ac:dyDescent="0.3">
      <c r="L975" s="171">
        <f t="shared" si="89"/>
        <v>47085</v>
      </c>
      <c r="M975" s="172">
        <f t="shared" si="88"/>
        <v>0</v>
      </c>
      <c r="N975" s="172">
        <f t="shared" si="90"/>
        <v>60000</v>
      </c>
      <c r="O975" s="172">
        <f t="shared" si="91"/>
        <v>4.918032786885246</v>
      </c>
      <c r="P975" s="172">
        <f t="shared" si="92"/>
        <v>4.918032786885246</v>
      </c>
    </row>
    <row r="976" spans="12:16" ht="15" customHeight="1" x14ac:dyDescent="0.3">
      <c r="L976" s="171">
        <f t="shared" si="89"/>
        <v>47086</v>
      </c>
      <c r="M976" s="172">
        <f t="shared" si="88"/>
        <v>0</v>
      </c>
      <c r="N976" s="172">
        <f t="shared" si="90"/>
        <v>60000</v>
      </c>
      <c r="O976" s="172">
        <f t="shared" si="91"/>
        <v>4.918032786885246</v>
      </c>
      <c r="P976" s="172">
        <f t="shared" si="92"/>
        <v>4.918032786885246</v>
      </c>
    </row>
    <row r="977" spans="12:16" ht="15" customHeight="1" x14ac:dyDescent="0.3">
      <c r="L977" s="171">
        <f t="shared" si="89"/>
        <v>47087</v>
      </c>
      <c r="M977" s="172">
        <f t="shared" si="88"/>
        <v>0</v>
      </c>
      <c r="N977" s="172">
        <f t="shared" si="90"/>
        <v>60000</v>
      </c>
      <c r="O977" s="172">
        <f t="shared" si="91"/>
        <v>4.918032786885246</v>
      </c>
      <c r="P977" s="172">
        <f t="shared" si="92"/>
        <v>4.918032786885246</v>
      </c>
    </row>
    <row r="978" spans="12:16" ht="15" customHeight="1" x14ac:dyDescent="0.3">
      <c r="L978" s="171">
        <f t="shared" si="89"/>
        <v>47088</v>
      </c>
      <c r="M978" s="172">
        <f t="shared" si="88"/>
        <v>0</v>
      </c>
      <c r="N978" s="172">
        <f t="shared" si="90"/>
        <v>60000</v>
      </c>
      <c r="O978" s="172">
        <f t="shared" si="91"/>
        <v>4.918032786885246</v>
      </c>
      <c r="P978" s="172">
        <f t="shared" si="92"/>
        <v>4.918032786885246</v>
      </c>
    </row>
    <row r="979" spans="12:16" ht="15" customHeight="1" x14ac:dyDescent="0.3">
      <c r="L979" s="171">
        <f t="shared" si="89"/>
        <v>47089</v>
      </c>
      <c r="M979" s="172">
        <f t="shared" ref="M979:M1042" si="93">IFERROR(VLOOKUP(L979,$B$19:$E$80,4,FALSE),0)</f>
        <v>0</v>
      </c>
      <c r="N979" s="172">
        <f t="shared" si="90"/>
        <v>60000</v>
      </c>
      <c r="O979" s="172">
        <f t="shared" si="91"/>
        <v>4.918032786885246</v>
      </c>
      <c r="P979" s="172">
        <f t="shared" si="92"/>
        <v>4.918032786885246</v>
      </c>
    </row>
    <row r="980" spans="12:16" ht="15" customHeight="1" x14ac:dyDescent="0.3">
      <c r="L980" s="171">
        <f t="shared" ref="L980:L1043" si="94">IFERROR(IF(MAX(L979+1,$F$5+1)&gt;$J$10,"-",MAX(L979+1,$F$5+1)),"-")</f>
        <v>47090</v>
      </c>
      <c r="M980" s="172">
        <f t="shared" si="93"/>
        <v>0</v>
      </c>
      <c r="N980" s="172">
        <f t="shared" ref="N980:N1043" si="95">IF(ISNUMBER(N979),N979-M980,$E$8)</f>
        <v>60000</v>
      </c>
      <c r="O980" s="172">
        <f t="shared" ref="O980:O1043" si="96">IFERROR(IF(ISNUMBER(N979),N979,$E$8)*IF(L980&gt;=$J$8,$E$13,$E$12)/IF(MOD(YEAR(L980),4),365,366)*IF(ISBLANK(L979),L980-$F$5,L980-L979),0)</f>
        <v>4.918032786885246</v>
      </c>
      <c r="P980" s="172">
        <f t="shared" ref="P980:P1043" si="97">IFERROR(IF(ISNUMBER(N979),N979,$E$8)*3%/IF(MOD(YEAR(L980),4),365,366)*IF(ISBLANK(L979),(L980-$F$5),L980-L979),0)</f>
        <v>4.918032786885246</v>
      </c>
    </row>
    <row r="981" spans="12:16" ht="15" customHeight="1" x14ac:dyDescent="0.3">
      <c r="L981" s="171">
        <f t="shared" si="94"/>
        <v>47091</v>
      </c>
      <c r="M981" s="172">
        <f t="shared" si="93"/>
        <v>0</v>
      </c>
      <c r="N981" s="172">
        <f t="shared" si="95"/>
        <v>60000</v>
      </c>
      <c r="O981" s="172">
        <f t="shared" si="96"/>
        <v>4.918032786885246</v>
      </c>
      <c r="P981" s="172">
        <f t="shared" si="97"/>
        <v>4.918032786885246</v>
      </c>
    </row>
    <row r="982" spans="12:16" ht="15" customHeight="1" x14ac:dyDescent="0.3">
      <c r="L982" s="171">
        <f t="shared" si="94"/>
        <v>47092</v>
      </c>
      <c r="M982" s="172">
        <f t="shared" si="93"/>
        <v>0</v>
      </c>
      <c r="N982" s="172">
        <f t="shared" si="95"/>
        <v>60000</v>
      </c>
      <c r="O982" s="172">
        <f t="shared" si="96"/>
        <v>4.918032786885246</v>
      </c>
      <c r="P982" s="172">
        <f t="shared" si="97"/>
        <v>4.918032786885246</v>
      </c>
    </row>
    <row r="983" spans="12:16" ht="15" customHeight="1" x14ac:dyDescent="0.3">
      <c r="L983" s="171">
        <f t="shared" si="94"/>
        <v>47093</v>
      </c>
      <c r="M983" s="172">
        <f t="shared" si="93"/>
        <v>0</v>
      </c>
      <c r="N983" s="172">
        <f t="shared" si="95"/>
        <v>60000</v>
      </c>
      <c r="O983" s="172">
        <f t="shared" si="96"/>
        <v>4.918032786885246</v>
      </c>
      <c r="P983" s="172">
        <f t="shared" si="97"/>
        <v>4.918032786885246</v>
      </c>
    </row>
    <row r="984" spans="12:16" ht="15" customHeight="1" x14ac:dyDescent="0.3">
      <c r="L984" s="171">
        <f t="shared" si="94"/>
        <v>47094</v>
      </c>
      <c r="M984" s="172">
        <f t="shared" si="93"/>
        <v>0</v>
      </c>
      <c r="N984" s="172">
        <f t="shared" si="95"/>
        <v>60000</v>
      </c>
      <c r="O984" s="172">
        <f t="shared" si="96"/>
        <v>4.918032786885246</v>
      </c>
      <c r="P984" s="172">
        <f t="shared" si="97"/>
        <v>4.918032786885246</v>
      </c>
    </row>
    <row r="985" spans="12:16" ht="15" customHeight="1" x14ac:dyDescent="0.3">
      <c r="L985" s="171">
        <f t="shared" si="94"/>
        <v>47095</v>
      </c>
      <c r="M985" s="172">
        <f t="shared" si="93"/>
        <v>0</v>
      </c>
      <c r="N985" s="172">
        <f t="shared" si="95"/>
        <v>60000</v>
      </c>
      <c r="O985" s="172">
        <f t="shared" si="96"/>
        <v>4.918032786885246</v>
      </c>
      <c r="P985" s="172">
        <f t="shared" si="97"/>
        <v>4.918032786885246</v>
      </c>
    </row>
    <row r="986" spans="12:16" ht="15" customHeight="1" x14ac:dyDescent="0.3">
      <c r="L986" s="171">
        <f t="shared" si="94"/>
        <v>47096</v>
      </c>
      <c r="M986" s="172">
        <f t="shared" si="93"/>
        <v>0</v>
      </c>
      <c r="N986" s="172">
        <f t="shared" si="95"/>
        <v>60000</v>
      </c>
      <c r="O986" s="172">
        <f t="shared" si="96"/>
        <v>4.918032786885246</v>
      </c>
      <c r="P986" s="172">
        <f t="shared" si="97"/>
        <v>4.918032786885246</v>
      </c>
    </row>
    <row r="987" spans="12:16" ht="15" customHeight="1" x14ac:dyDescent="0.3">
      <c r="L987" s="171">
        <f t="shared" si="94"/>
        <v>47097</v>
      </c>
      <c r="M987" s="172">
        <f t="shared" si="93"/>
        <v>0</v>
      </c>
      <c r="N987" s="172">
        <f t="shared" si="95"/>
        <v>60000</v>
      </c>
      <c r="O987" s="172">
        <f t="shared" si="96"/>
        <v>4.918032786885246</v>
      </c>
      <c r="P987" s="172">
        <f t="shared" si="97"/>
        <v>4.918032786885246</v>
      </c>
    </row>
    <row r="988" spans="12:16" ht="15" customHeight="1" x14ac:dyDescent="0.3">
      <c r="L988" s="171">
        <f t="shared" si="94"/>
        <v>47098</v>
      </c>
      <c r="M988" s="172">
        <f t="shared" si="93"/>
        <v>0</v>
      </c>
      <c r="N988" s="172">
        <f t="shared" si="95"/>
        <v>60000</v>
      </c>
      <c r="O988" s="172">
        <f t="shared" si="96"/>
        <v>4.918032786885246</v>
      </c>
      <c r="P988" s="172">
        <f t="shared" si="97"/>
        <v>4.918032786885246</v>
      </c>
    </row>
    <row r="989" spans="12:16" ht="15" customHeight="1" x14ac:dyDescent="0.3">
      <c r="L989" s="171">
        <f t="shared" si="94"/>
        <v>47099</v>
      </c>
      <c r="M989" s="172">
        <f t="shared" si="93"/>
        <v>0</v>
      </c>
      <c r="N989" s="172">
        <f t="shared" si="95"/>
        <v>60000</v>
      </c>
      <c r="O989" s="172">
        <f t="shared" si="96"/>
        <v>4.918032786885246</v>
      </c>
      <c r="P989" s="172">
        <f t="shared" si="97"/>
        <v>4.918032786885246</v>
      </c>
    </row>
    <row r="990" spans="12:16" ht="15" customHeight="1" x14ac:dyDescent="0.3">
      <c r="L990" s="171">
        <f t="shared" si="94"/>
        <v>47100</v>
      </c>
      <c r="M990" s="172">
        <f t="shared" si="93"/>
        <v>0</v>
      </c>
      <c r="N990" s="172">
        <f t="shared" si="95"/>
        <v>60000</v>
      </c>
      <c r="O990" s="172">
        <f t="shared" si="96"/>
        <v>4.918032786885246</v>
      </c>
      <c r="P990" s="172">
        <f t="shared" si="97"/>
        <v>4.918032786885246</v>
      </c>
    </row>
    <row r="991" spans="12:16" ht="15" customHeight="1" x14ac:dyDescent="0.3">
      <c r="L991" s="171">
        <f t="shared" si="94"/>
        <v>47101</v>
      </c>
      <c r="M991" s="172">
        <f t="shared" si="93"/>
        <v>0</v>
      </c>
      <c r="N991" s="172">
        <f t="shared" si="95"/>
        <v>60000</v>
      </c>
      <c r="O991" s="172">
        <f t="shared" si="96"/>
        <v>4.918032786885246</v>
      </c>
      <c r="P991" s="172">
        <f t="shared" si="97"/>
        <v>4.918032786885246</v>
      </c>
    </row>
    <row r="992" spans="12:16" ht="15" customHeight="1" x14ac:dyDescent="0.3">
      <c r="L992" s="171">
        <f t="shared" si="94"/>
        <v>47102</v>
      </c>
      <c r="M992" s="172">
        <f t="shared" si="93"/>
        <v>0</v>
      </c>
      <c r="N992" s="172">
        <f t="shared" si="95"/>
        <v>60000</v>
      </c>
      <c r="O992" s="172">
        <f t="shared" si="96"/>
        <v>4.918032786885246</v>
      </c>
      <c r="P992" s="172">
        <f t="shared" si="97"/>
        <v>4.918032786885246</v>
      </c>
    </row>
    <row r="993" spans="12:16" ht="15" customHeight="1" x14ac:dyDescent="0.3">
      <c r="L993" s="171">
        <f t="shared" si="94"/>
        <v>47103</v>
      </c>
      <c r="M993" s="172">
        <f t="shared" si="93"/>
        <v>0</v>
      </c>
      <c r="N993" s="172">
        <f t="shared" si="95"/>
        <v>60000</v>
      </c>
      <c r="O993" s="172">
        <f t="shared" si="96"/>
        <v>4.918032786885246</v>
      </c>
      <c r="P993" s="172">
        <f t="shared" si="97"/>
        <v>4.918032786885246</v>
      </c>
    </row>
    <row r="994" spans="12:16" ht="15" customHeight="1" x14ac:dyDescent="0.3">
      <c r="L994" s="171">
        <f t="shared" si="94"/>
        <v>47104</v>
      </c>
      <c r="M994" s="172">
        <f t="shared" si="93"/>
        <v>0</v>
      </c>
      <c r="N994" s="172">
        <f t="shared" si="95"/>
        <v>60000</v>
      </c>
      <c r="O994" s="172">
        <f t="shared" si="96"/>
        <v>4.918032786885246</v>
      </c>
      <c r="P994" s="172">
        <f t="shared" si="97"/>
        <v>4.918032786885246</v>
      </c>
    </row>
    <row r="995" spans="12:16" ht="15" customHeight="1" x14ac:dyDescent="0.3">
      <c r="L995" s="171">
        <f t="shared" si="94"/>
        <v>47105</v>
      </c>
      <c r="M995" s="172">
        <f t="shared" si="93"/>
        <v>0</v>
      </c>
      <c r="N995" s="172">
        <f t="shared" si="95"/>
        <v>60000</v>
      </c>
      <c r="O995" s="172">
        <f t="shared" si="96"/>
        <v>4.918032786885246</v>
      </c>
      <c r="P995" s="172">
        <f t="shared" si="97"/>
        <v>4.918032786885246</v>
      </c>
    </row>
    <row r="996" spans="12:16" ht="15" customHeight="1" x14ac:dyDescent="0.3">
      <c r="L996" s="171">
        <f t="shared" si="94"/>
        <v>47106</v>
      </c>
      <c r="M996" s="172">
        <f t="shared" si="93"/>
        <v>0</v>
      </c>
      <c r="N996" s="172">
        <f t="shared" si="95"/>
        <v>60000</v>
      </c>
      <c r="O996" s="172">
        <f t="shared" si="96"/>
        <v>4.918032786885246</v>
      </c>
      <c r="P996" s="172">
        <f t="shared" si="97"/>
        <v>4.918032786885246</v>
      </c>
    </row>
    <row r="997" spans="12:16" ht="15" customHeight="1" x14ac:dyDescent="0.3">
      <c r="L997" s="171">
        <f t="shared" si="94"/>
        <v>47107</v>
      </c>
      <c r="M997" s="172">
        <f t="shared" si="93"/>
        <v>0</v>
      </c>
      <c r="N997" s="172">
        <f t="shared" si="95"/>
        <v>60000</v>
      </c>
      <c r="O997" s="172">
        <f t="shared" si="96"/>
        <v>4.918032786885246</v>
      </c>
      <c r="P997" s="172">
        <f t="shared" si="97"/>
        <v>4.918032786885246</v>
      </c>
    </row>
    <row r="998" spans="12:16" ht="15" customHeight="1" x14ac:dyDescent="0.3">
      <c r="L998" s="171">
        <f t="shared" si="94"/>
        <v>47108</v>
      </c>
      <c r="M998" s="172">
        <f t="shared" si="93"/>
        <v>0</v>
      </c>
      <c r="N998" s="172">
        <f t="shared" si="95"/>
        <v>60000</v>
      </c>
      <c r="O998" s="172">
        <f t="shared" si="96"/>
        <v>4.918032786885246</v>
      </c>
      <c r="P998" s="172">
        <f t="shared" si="97"/>
        <v>4.918032786885246</v>
      </c>
    </row>
    <row r="999" spans="12:16" ht="15" customHeight="1" x14ac:dyDescent="0.3">
      <c r="L999" s="171">
        <f t="shared" si="94"/>
        <v>47109</v>
      </c>
      <c r="M999" s="172">
        <f t="shared" si="93"/>
        <v>0</v>
      </c>
      <c r="N999" s="172">
        <f t="shared" si="95"/>
        <v>60000</v>
      </c>
      <c r="O999" s="172">
        <f t="shared" si="96"/>
        <v>4.918032786885246</v>
      </c>
      <c r="P999" s="172">
        <f t="shared" si="97"/>
        <v>4.918032786885246</v>
      </c>
    </row>
    <row r="1000" spans="12:16" ht="15" customHeight="1" x14ac:dyDescent="0.3">
      <c r="L1000" s="171">
        <f t="shared" si="94"/>
        <v>47110</v>
      </c>
      <c r="M1000" s="172">
        <f t="shared" si="93"/>
        <v>0</v>
      </c>
      <c r="N1000" s="172">
        <f t="shared" si="95"/>
        <v>60000</v>
      </c>
      <c r="O1000" s="172">
        <f t="shared" si="96"/>
        <v>4.918032786885246</v>
      </c>
      <c r="P1000" s="172">
        <f t="shared" si="97"/>
        <v>4.918032786885246</v>
      </c>
    </row>
    <row r="1001" spans="12:16" ht="15" customHeight="1" x14ac:dyDescent="0.3">
      <c r="L1001" s="171">
        <f t="shared" si="94"/>
        <v>47111</v>
      </c>
      <c r="M1001" s="172">
        <f t="shared" si="93"/>
        <v>0</v>
      </c>
      <c r="N1001" s="172">
        <f t="shared" si="95"/>
        <v>60000</v>
      </c>
      <c r="O1001" s="172">
        <f t="shared" si="96"/>
        <v>4.918032786885246</v>
      </c>
      <c r="P1001" s="172">
        <f t="shared" si="97"/>
        <v>4.918032786885246</v>
      </c>
    </row>
    <row r="1002" spans="12:16" ht="15" customHeight="1" x14ac:dyDescent="0.3">
      <c r="L1002" s="171">
        <f t="shared" si="94"/>
        <v>47112</v>
      </c>
      <c r="M1002" s="172">
        <f t="shared" si="93"/>
        <v>0</v>
      </c>
      <c r="N1002" s="172">
        <f t="shared" si="95"/>
        <v>60000</v>
      </c>
      <c r="O1002" s="172">
        <f t="shared" si="96"/>
        <v>4.918032786885246</v>
      </c>
      <c r="P1002" s="172">
        <f t="shared" si="97"/>
        <v>4.918032786885246</v>
      </c>
    </row>
    <row r="1003" spans="12:16" ht="15" customHeight="1" x14ac:dyDescent="0.3">
      <c r="L1003" s="171">
        <f t="shared" si="94"/>
        <v>47113</v>
      </c>
      <c r="M1003" s="172">
        <f t="shared" si="93"/>
        <v>0</v>
      </c>
      <c r="N1003" s="172">
        <f t="shared" si="95"/>
        <v>60000</v>
      </c>
      <c r="O1003" s="172">
        <f t="shared" si="96"/>
        <v>4.918032786885246</v>
      </c>
      <c r="P1003" s="172">
        <f t="shared" si="97"/>
        <v>4.918032786885246</v>
      </c>
    </row>
    <row r="1004" spans="12:16" ht="15" customHeight="1" x14ac:dyDescent="0.3">
      <c r="L1004" s="171">
        <f t="shared" si="94"/>
        <v>47114</v>
      </c>
      <c r="M1004" s="172">
        <f t="shared" si="93"/>
        <v>0</v>
      </c>
      <c r="N1004" s="172">
        <f t="shared" si="95"/>
        <v>60000</v>
      </c>
      <c r="O1004" s="172">
        <f t="shared" si="96"/>
        <v>4.918032786885246</v>
      </c>
      <c r="P1004" s="172">
        <f t="shared" si="97"/>
        <v>4.918032786885246</v>
      </c>
    </row>
    <row r="1005" spans="12:16" ht="15" customHeight="1" x14ac:dyDescent="0.3">
      <c r="L1005" s="171">
        <f t="shared" si="94"/>
        <v>47115</v>
      </c>
      <c r="M1005" s="172">
        <f t="shared" si="93"/>
        <v>0</v>
      </c>
      <c r="N1005" s="172">
        <f t="shared" si="95"/>
        <v>60000</v>
      </c>
      <c r="O1005" s="172">
        <f t="shared" si="96"/>
        <v>4.918032786885246</v>
      </c>
      <c r="P1005" s="172">
        <f t="shared" si="97"/>
        <v>4.918032786885246</v>
      </c>
    </row>
    <row r="1006" spans="12:16" ht="15" customHeight="1" x14ac:dyDescent="0.3">
      <c r="L1006" s="171">
        <f t="shared" si="94"/>
        <v>47116</v>
      </c>
      <c r="M1006" s="172">
        <f t="shared" si="93"/>
        <v>0</v>
      </c>
      <c r="N1006" s="172">
        <f t="shared" si="95"/>
        <v>60000</v>
      </c>
      <c r="O1006" s="172">
        <f t="shared" si="96"/>
        <v>4.918032786885246</v>
      </c>
      <c r="P1006" s="172">
        <f t="shared" si="97"/>
        <v>4.918032786885246</v>
      </c>
    </row>
    <row r="1007" spans="12:16" ht="15" customHeight="1" x14ac:dyDescent="0.3">
      <c r="L1007" s="171">
        <f t="shared" si="94"/>
        <v>47117</v>
      </c>
      <c r="M1007" s="172">
        <f t="shared" si="93"/>
        <v>0</v>
      </c>
      <c r="N1007" s="172">
        <f t="shared" si="95"/>
        <v>60000</v>
      </c>
      <c r="O1007" s="172">
        <f t="shared" si="96"/>
        <v>4.918032786885246</v>
      </c>
      <c r="P1007" s="172">
        <f t="shared" si="97"/>
        <v>4.918032786885246</v>
      </c>
    </row>
    <row r="1008" spans="12:16" ht="15" customHeight="1" x14ac:dyDescent="0.3">
      <c r="L1008" s="171">
        <f t="shared" si="94"/>
        <v>47118</v>
      </c>
      <c r="M1008" s="172">
        <f t="shared" si="93"/>
        <v>0</v>
      </c>
      <c r="N1008" s="172">
        <f t="shared" si="95"/>
        <v>60000</v>
      </c>
      <c r="O1008" s="172">
        <f t="shared" si="96"/>
        <v>4.918032786885246</v>
      </c>
      <c r="P1008" s="172">
        <f t="shared" si="97"/>
        <v>4.918032786885246</v>
      </c>
    </row>
    <row r="1009" spans="12:16" ht="15" customHeight="1" x14ac:dyDescent="0.3">
      <c r="L1009" s="171">
        <f t="shared" si="94"/>
        <v>47119</v>
      </c>
      <c r="M1009" s="172">
        <f t="shared" si="93"/>
        <v>0</v>
      </c>
      <c r="N1009" s="172">
        <f t="shared" si="95"/>
        <v>60000</v>
      </c>
      <c r="O1009" s="172">
        <f t="shared" si="96"/>
        <v>4.9315068493150687</v>
      </c>
      <c r="P1009" s="172">
        <f t="shared" si="97"/>
        <v>4.9315068493150687</v>
      </c>
    </row>
    <row r="1010" spans="12:16" ht="15" customHeight="1" x14ac:dyDescent="0.3">
      <c r="L1010" s="171">
        <f t="shared" si="94"/>
        <v>47120</v>
      </c>
      <c r="M1010" s="172">
        <f t="shared" si="93"/>
        <v>0</v>
      </c>
      <c r="N1010" s="172">
        <f t="shared" si="95"/>
        <v>60000</v>
      </c>
      <c r="O1010" s="172">
        <f t="shared" si="96"/>
        <v>4.9315068493150687</v>
      </c>
      <c r="P1010" s="172">
        <f t="shared" si="97"/>
        <v>4.9315068493150687</v>
      </c>
    </row>
    <row r="1011" spans="12:16" ht="15" customHeight="1" x14ac:dyDescent="0.3">
      <c r="L1011" s="171">
        <f t="shared" si="94"/>
        <v>47121</v>
      </c>
      <c r="M1011" s="172">
        <f t="shared" si="93"/>
        <v>0</v>
      </c>
      <c r="N1011" s="172">
        <f t="shared" si="95"/>
        <v>60000</v>
      </c>
      <c r="O1011" s="172">
        <f t="shared" si="96"/>
        <v>4.9315068493150687</v>
      </c>
      <c r="P1011" s="172">
        <f t="shared" si="97"/>
        <v>4.9315068493150687</v>
      </c>
    </row>
    <row r="1012" spans="12:16" ht="15" customHeight="1" x14ac:dyDescent="0.3">
      <c r="L1012" s="171">
        <f t="shared" si="94"/>
        <v>47122</v>
      </c>
      <c r="M1012" s="172">
        <f t="shared" si="93"/>
        <v>0</v>
      </c>
      <c r="N1012" s="172">
        <f t="shared" si="95"/>
        <v>60000</v>
      </c>
      <c r="O1012" s="172">
        <f t="shared" si="96"/>
        <v>4.9315068493150687</v>
      </c>
      <c r="P1012" s="172">
        <f t="shared" si="97"/>
        <v>4.9315068493150687</v>
      </c>
    </row>
    <row r="1013" spans="12:16" ht="15" customHeight="1" x14ac:dyDescent="0.3">
      <c r="L1013" s="171">
        <f t="shared" si="94"/>
        <v>47123</v>
      </c>
      <c r="M1013" s="172">
        <f t="shared" si="93"/>
        <v>0</v>
      </c>
      <c r="N1013" s="172">
        <f t="shared" si="95"/>
        <v>60000</v>
      </c>
      <c r="O1013" s="172">
        <f t="shared" si="96"/>
        <v>4.9315068493150687</v>
      </c>
      <c r="P1013" s="172">
        <f t="shared" si="97"/>
        <v>4.9315068493150687</v>
      </c>
    </row>
    <row r="1014" spans="12:16" ht="15" customHeight="1" x14ac:dyDescent="0.3">
      <c r="L1014" s="171">
        <f t="shared" si="94"/>
        <v>47124</v>
      </c>
      <c r="M1014" s="172">
        <f t="shared" si="93"/>
        <v>0</v>
      </c>
      <c r="N1014" s="172">
        <f t="shared" si="95"/>
        <v>60000</v>
      </c>
      <c r="O1014" s="172">
        <f t="shared" si="96"/>
        <v>4.9315068493150687</v>
      </c>
      <c r="P1014" s="172">
        <f t="shared" si="97"/>
        <v>4.9315068493150687</v>
      </c>
    </row>
    <row r="1015" spans="12:16" ht="15" customHeight="1" x14ac:dyDescent="0.3">
      <c r="L1015" s="171">
        <f t="shared" si="94"/>
        <v>47125</v>
      </c>
      <c r="M1015" s="172">
        <f t="shared" si="93"/>
        <v>0</v>
      </c>
      <c r="N1015" s="172">
        <f t="shared" si="95"/>
        <v>60000</v>
      </c>
      <c r="O1015" s="172">
        <f t="shared" si="96"/>
        <v>4.9315068493150687</v>
      </c>
      <c r="P1015" s="172">
        <f t="shared" si="97"/>
        <v>4.9315068493150687</v>
      </c>
    </row>
    <row r="1016" spans="12:16" ht="15" customHeight="1" x14ac:dyDescent="0.3">
      <c r="L1016" s="171">
        <f t="shared" si="94"/>
        <v>47126</v>
      </c>
      <c r="M1016" s="172">
        <f t="shared" si="93"/>
        <v>0</v>
      </c>
      <c r="N1016" s="172">
        <f t="shared" si="95"/>
        <v>60000</v>
      </c>
      <c r="O1016" s="172">
        <f t="shared" si="96"/>
        <v>4.9315068493150687</v>
      </c>
      <c r="P1016" s="172">
        <f t="shared" si="97"/>
        <v>4.9315068493150687</v>
      </c>
    </row>
    <row r="1017" spans="12:16" ht="15" customHeight="1" x14ac:dyDescent="0.3">
      <c r="L1017" s="171">
        <f t="shared" si="94"/>
        <v>47127</v>
      </c>
      <c r="M1017" s="172">
        <f t="shared" si="93"/>
        <v>0</v>
      </c>
      <c r="N1017" s="172">
        <f t="shared" si="95"/>
        <v>60000</v>
      </c>
      <c r="O1017" s="172">
        <f t="shared" si="96"/>
        <v>4.9315068493150687</v>
      </c>
      <c r="P1017" s="172">
        <f t="shared" si="97"/>
        <v>4.9315068493150687</v>
      </c>
    </row>
    <row r="1018" spans="12:16" ht="15" customHeight="1" x14ac:dyDescent="0.3">
      <c r="L1018" s="171">
        <f t="shared" si="94"/>
        <v>47128</v>
      </c>
      <c r="M1018" s="172">
        <f t="shared" si="93"/>
        <v>0</v>
      </c>
      <c r="N1018" s="172">
        <f t="shared" si="95"/>
        <v>60000</v>
      </c>
      <c r="O1018" s="172">
        <f t="shared" si="96"/>
        <v>4.9315068493150687</v>
      </c>
      <c r="P1018" s="172">
        <f t="shared" si="97"/>
        <v>4.9315068493150687</v>
      </c>
    </row>
    <row r="1019" spans="12:16" ht="15" customHeight="1" x14ac:dyDescent="0.3">
      <c r="L1019" s="171">
        <f t="shared" si="94"/>
        <v>47129</v>
      </c>
      <c r="M1019" s="172">
        <f t="shared" si="93"/>
        <v>0</v>
      </c>
      <c r="N1019" s="172">
        <f t="shared" si="95"/>
        <v>60000</v>
      </c>
      <c r="O1019" s="172">
        <f t="shared" si="96"/>
        <v>4.9315068493150687</v>
      </c>
      <c r="P1019" s="172">
        <f t="shared" si="97"/>
        <v>4.9315068493150687</v>
      </c>
    </row>
    <row r="1020" spans="12:16" ht="15" customHeight="1" x14ac:dyDescent="0.3">
      <c r="L1020" s="171">
        <f t="shared" si="94"/>
        <v>47130</v>
      </c>
      <c r="M1020" s="172">
        <f t="shared" si="93"/>
        <v>0</v>
      </c>
      <c r="N1020" s="172">
        <f t="shared" si="95"/>
        <v>60000</v>
      </c>
      <c r="O1020" s="172">
        <f t="shared" si="96"/>
        <v>4.9315068493150687</v>
      </c>
      <c r="P1020" s="172">
        <f t="shared" si="97"/>
        <v>4.9315068493150687</v>
      </c>
    </row>
    <row r="1021" spans="12:16" ht="15" customHeight="1" x14ac:dyDescent="0.3">
      <c r="L1021" s="171">
        <f t="shared" si="94"/>
        <v>47131</v>
      </c>
      <c r="M1021" s="172">
        <f t="shared" si="93"/>
        <v>0</v>
      </c>
      <c r="N1021" s="172">
        <f t="shared" si="95"/>
        <v>60000</v>
      </c>
      <c r="O1021" s="172">
        <f t="shared" si="96"/>
        <v>4.9315068493150687</v>
      </c>
      <c r="P1021" s="172">
        <f t="shared" si="97"/>
        <v>4.9315068493150687</v>
      </c>
    </row>
    <row r="1022" spans="12:16" ht="15" customHeight="1" x14ac:dyDescent="0.3">
      <c r="L1022" s="171">
        <f t="shared" si="94"/>
        <v>47132</v>
      </c>
      <c r="M1022" s="172">
        <f t="shared" si="93"/>
        <v>0</v>
      </c>
      <c r="N1022" s="172">
        <f t="shared" si="95"/>
        <v>60000</v>
      </c>
      <c r="O1022" s="172">
        <f t="shared" si="96"/>
        <v>4.9315068493150687</v>
      </c>
      <c r="P1022" s="172">
        <f t="shared" si="97"/>
        <v>4.9315068493150687</v>
      </c>
    </row>
    <row r="1023" spans="12:16" ht="15" customHeight="1" x14ac:dyDescent="0.3">
      <c r="L1023" s="171">
        <f t="shared" si="94"/>
        <v>47133</v>
      </c>
      <c r="M1023" s="172">
        <f t="shared" si="93"/>
        <v>0</v>
      </c>
      <c r="N1023" s="172">
        <f t="shared" si="95"/>
        <v>60000</v>
      </c>
      <c r="O1023" s="172">
        <f t="shared" si="96"/>
        <v>4.9315068493150687</v>
      </c>
      <c r="P1023" s="172">
        <f t="shared" si="97"/>
        <v>4.9315068493150687</v>
      </c>
    </row>
    <row r="1024" spans="12:16" ht="15" customHeight="1" x14ac:dyDescent="0.3">
      <c r="L1024" s="171">
        <f t="shared" si="94"/>
        <v>47134</v>
      </c>
      <c r="M1024" s="172">
        <f t="shared" si="93"/>
        <v>0</v>
      </c>
      <c r="N1024" s="172">
        <f t="shared" si="95"/>
        <v>60000</v>
      </c>
      <c r="O1024" s="172">
        <f t="shared" si="96"/>
        <v>4.9315068493150687</v>
      </c>
      <c r="P1024" s="172">
        <f t="shared" si="97"/>
        <v>4.9315068493150687</v>
      </c>
    </row>
    <row r="1025" spans="12:16" ht="15" customHeight="1" x14ac:dyDescent="0.3">
      <c r="L1025" s="171">
        <f t="shared" si="94"/>
        <v>47135</v>
      </c>
      <c r="M1025" s="172">
        <f t="shared" si="93"/>
        <v>0</v>
      </c>
      <c r="N1025" s="172">
        <f t="shared" si="95"/>
        <v>60000</v>
      </c>
      <c r="O1025" s="172">
        <f t="shared" si="96"/>
        <v>4.9315068493150687</v>
      </c>
      <c r="P1025" s="172">
        <f t="shared" si="97"/>
        <v>4.9315068493150687</v>
      </c>
    </row>
    <row r="1026" spans="12:16" ht="15" customHeight="1" x14ac:dyDescent="0.3">
      <c r="L1026" s="171">
        <f t="shared" si="94"/>
        <v>47136</v>
      </c>
      <c r="M1026" s="172">
        <f t="shared" si="93"/>
        <v>0</v>
      </c>
      <c r="N1026" s="172">
        <f t="shared" si="95"/>
        <v>60000</v>
      </c>
      <c r="O1026" s="172">
        <f t="shared" si="96"/>
        <v>4.9315068493150687</v>
      </c>
      <c r="P1026" s="172">
        <f t="shared" si="97"/>
        <v>4.9315068493150687</v>
      </c>
    </row>
    <row r="1027" spans="12:16" ht="15" customHeight="1" x14ac:dyDescent="0.3">
      <c r="L1027" s="171">
        <f t="shared" si="94"/>
        <v>47137</v>
      </c>
      <c r="M1027" s="172">
        <f t="shared" si="93"/>
        <v>0</v>
      </c>
      <c r="N1027" s="172">
        <f t="shared" si="95"/>
        <v>60000</v>
      </c>
      <c r="O1027" s="172">
        <f t="shared" si="96"/>
        <v>4.9315068493150687</v>
      </c>
      <c r="P1027" s="172">
        <f t="shared" si="97"/>
        <v>4.9315068493150687</v>
      </c>
    </row>
    <row r="1028" spans="12:16" ht="15" customHeight="1" x14ac:dyDescent="0.3">
      <c r="L1028" s="171">
        <f t="shared" si="94"/>
        <v>47138</v>
      </c>
      <c r="M1028" s="172">
        <f t="shared" si="93"/>
        <v>0</v>
      </c>
      <c r="N1028" s="172">
        <f t="shared" si="95"/>
        <v>60000</v>
      </c>
      <c r="O1028" s="172">
        <f t="shared" si="96"/>
        <v>4.9315068493150687</v>
      </c>
      <c r="P1028" s="172">
        <f t="shared" si="97"/>
        <v>4.9315068493150687</v>
      </c>
    </row>
    <row r="1029" spans="12:16" ht="15" customHeight="1" x14ac:dyDescent="0.3">
      <c r="L1029" s="171">
        <f t="shared" si="94"/>
        <v>47139</v>
      </c>
      <c r="M1029" s="172">
        <f t="shared" si="93"/>
        <v>0</v>
      </c>
      <c r="N1029" s="172">
        <f t="shared" si="95"/>
        <v>60000</v>
      </c>
      <c r="O1029" s="172">
        <f t="shared" si="96"/>
        <v>4.9315068493150687</v>
      </c>
      <c r="P1029" s="172">
        <f t="shared" si="97"/>
        <v>4.9315068493150687</v>
      </c>
    </row>
    <row r="1030" spans="12:16" ht="15" customHeight="1" x14ac:dyDescent="0.3">
      <c r="L1030" s="171">
        <f t="shared" si="94"/>
        <v>47140</v>
      </c>
      <c r="M1030" s="172">
        <f t="shared" si="93"/>
        <v>0</v>
      </c>
      <c r="N1030" s="172">
        <f t="shared" si="95"/>
        <v>60000</v>
      </c>
      <c r="O1030" s="172">
        <f t="shared" si="96"/>
        <v>4.9315068493150687</v>
      </c>
      <c r="P1030" s="172">
        <f t="shared" si="97"/>
        <v>4.9315068493150687</v>
      </c>
    </row>
    <row r="1031" spans="12:16" ht="15" customHeight="1" x14ac:dyDescent="0.3">
      <c r="L1031" s="171">
        <f t="shared" si="94"/>
        <v>47141</v>
      </c>
      <c r="M1031" s="172">
        <f t="shared" si="93"/>
        <v>0</v>
      </c>
      <c r="N1031" s="172">
        <f t="shared" si="95"/>
        <v>60000</v>
      </c>
      <c r="O1031" s="172">
        <f t="shared" si="96"/>
        <v>4.9315068493150687</v>
      </c>
      <c r="P1031" s="172">
        <f t="shared" si="97"/>
        <v>4.9315068493150687</v>
      </c>
    </row>
    <row r="1032" spans="12:16" ht="15" customHeight="1" x14ac:dyDescent="0.3">
      <c r="L1032" s="171">
        <f t="shared" si="94"/>
        <v>47142</v>
      </c>
      <c r="M1032" s="172">
        <f t="shared" si="93"/>
        <v>0</v>
      </c>
      <c r="N1032" s="172">
        <f t="shared" si="95"/>
        <v>60000</v>
      </c>
      <c r="O1032" s="172">
        <f t="shared" si="96"/>
        <v>4.9315068493150687</v>
      </c>
      <c r="P1032" s="172">
        <f t="shared" si="97"/>
        <v>4.9315068493150687</v>
      </c>
    </row>
    <row r="1033" spans="12:16" ht="15" customHeight="1" x14ac:dyDescent="0.3">
      <c r="L1033" s="171">
        <f t="shared" si="94"/>
        <v>47143</v>
      </c>
      <c r="M1033" s="172">
        <f t="shared" si="93"/>
        <v>0</v>
      </c>
      <c r="N1033" s="172">
        <f t="shared" si="95"/>
        <v>60000</v>
      </c>
      <c r="O1033" s="172">
        <f t="shared" si="96"/>
        <v>4.9315068493150687</v>
      </c>
      <c r="P1033" s="172">
        <f t="shared" si="97"/>
        <v>4.9315068493150687</v>
      </c>
    </row>
    <row r="1034" spans="12:16" ht="15" customHeight="1" x14ac:dyDescent="0.3">
      <c r="L1034" s="171">
        <f t="shared" si="94"/>
        <v>47144</v>
      </c>
      <c r="M1034" s="172">
        <f t="shared" si="93"/>
        <v>0</v>
      </c>
      <c r="N1034" s="172">
        <f t="shared" si="95"/>
        <v>60000</v>
      </c>
      <c r="O1034" s="172">
        <f t="shared" si="96"/>
        <v>4.9315068493150687</v>
      </c>
      <c r="P1034" s="172">
        <f t="shared" si="97"/>
        <v>4.9315068493150687</v>
      </c>
    </row>
    <row r="1035" spans="12:16" ht="15" customHeight="1" x14ac:dyDescent="0.3">
      <c r="L1035" s="171">
        <f t="shared" si="94"/>
        <v>47145</v>
      </c>
      <c r="M1035" s="172">
        <f t="shared" si="93"/>
        <v>0</v>
      </c>
      <c r="N1035" s="172">
        <f t="shared" si="95"/>
        <v>60000</v>
      </c>
      <c r="O1035" s="172">
        <f t="shared" si="96"/>
        <v>4.9315068493150687</v>
      </c>
      <c r="P1035" s="172">
        <f t="shared" si="97"/>
        <v>4.9315068493150687</v>
      </c>
    </row>
    <row r="1036" spans="12:16" ht="15" customHeight="1" x14ac:dyDescent="0.3">
      <c r="L1036" s="171">
        <f t="shared" si="94"/>
        <v>47146</v>
      </c>
      <c r="M1036" s="172">
        <f t="shared" si="93"/>
        <v>0</v>
      </c>
      <c r="N1036" s="172">
        <f t="shared" si="95"/>
        <v>60000</v>
      </c>
      <c r="O1036" s="172">
        <f t="shared" si="96"/>
        <v>4.9315068493150687</v>
      </c>
      <c r="P1036" s="172">
        <f t="shared" si="97"/>
        <v>4.9315068493150687</v>
      </c>
    </row>
    <row r="1037" spans="12:16" ht="15" customHeight="1" x14ac:dyDescent="0.3">
      <c r="L1037" s="171">
        <f t="shared" si="94"/>
        <v>47147</v>
      </c>
      <c r="M1037" s="172">
        <f t="shared" si="93"/>
        <v>0</v>
      </c>
      <c r="N1037" s="172">
        <f t="shared" si="95"/>
        <v>60000</v>
      </c>
      <c r="O1037" s="172">
        <f t="shared" si="96"/>
        <v>4.9315068493150687</v>
      </c>
      <c r="P1037" s="172">
        <f t="shared" si="97"/>
        <v>4.9315068493150687</v>
      </c>
    </row>
    <row r="1038" spans="12:16" ht="15" customHeight="1" x14ac:dyDescent="0.3">
      <c r="L1038" s="171">
        <f t="shared" si="94"/>
        <v>47148</v>
      </c>
      <c r="M1038" s="172">
        <f t="shared" si="93"/>
        <v>0</v>
      </c>
      <c r="N1038" s="172">
        <f t="shared" si="95"/>
        <v>60000</v>
      </c>
      <c r="O1038" s="172">
        <f t="shared" si="96"/>
        <v>4.9315068493150687</v>
      </c>
      <c r="P1038" s="172">
        <f t="shared" si="97"/>
        <v>4.9315068493150687</v>
      </c>
    </row>
    <row r="1039" spans="12:16" ht="15" customHeight="1" x14ac:dyDescent="0.3">
      <c r="L1039" s="171">
        <f t="shared" si="94"/>
        <v>47149</v>
      </c>
      <c r="M1039" s="172">
        <f t="shared" si="93"/>
        <v>0</v>
      </c>
      <c r="N1039" s="172">
        <f t="shared" si="95"/>
        <v>60000</v>
      </c>
      <c r="O1039" s="172">
        <f t="shared" si="96"/>
        <v>4.9315068493150687</v>
      </c>
      <c r="P1039" s="172">
        <f t="shared" si="97"/>
        <v>4.9315068493150687</v>
      </c>
    </row>
    <row r="1040" spans="12:16" ht="15" customHeight="1" x14ac:dyDescent="0.3">
      <c r="L1040" s="171">
        <f t="shared" si="94"/>
        <v>47150</v>
      </c>
      <c r="M1040" s="172">
        <f t="shared" si="93"/>
        <v>0</v>
      </c>
      <c r="N1040" s="172">
        <f t="shared" si="95"/>
        <v>60000</v>
      </c>
      <c r="O1040" s="172">
        <f t="shared" si="96"/>
        <v>4.9315068493150687</v>
      </c>
      <c r="P1040" s="172">
        <f t="shared" si="97"/>
        <v>4.9315068493150687</v>
      </c>
    </row>
    <row r="1041" spans="12:16" ht="15" customHeight="1" x14ac:dyDescent="0.3">
      <c r="L1041" s="171">
        <f t="shared" si="94"/>
        <v>47151</v>
      </c>
      <c r="M1041" s="172">
        <f t="shared" si="93"/>
        <v>0</v>
      </c>
      <c r="N1041" s="172">
        <f t="shared" si="95"/>
        <v>60000</v>
      </c>
      <c r="O1041" s="172">
        <f t="shared" si="96"/>
        <v>4.9315068493150687</v>
      </c>
      <c r="P1041" s="172">
        <f t="shared" si="97"/>
        <v>4.9315068493150687</v>
      </c>
    </row>
    <row r="1042" spans="12:16" ht="15" customHeight="1" x14ac:dyDescent="0.3">
      <c r="L1042" s="171">
        <f t="shared" si="94"/>
        <v>47152</v>
      </c>
      <c r="M1042" s="172">
        <f t="shared" si="93"/>
        <v>0</v>
      </c>
      <c r="N1042" s="172">
        <f t="shared" si="95"/>
        <v>60000</v>
      </c>
      <c r="O1042" s="172">
        <f t="shared" si="96"/>
        <v>4.9315068493150687</v>
      </c>
      <c r="P1042" s="172">
        <f t="shared" si="97"/>
        <v>4.9315068493150687</v>
      </c>
    </row>
    <row r="1043" spans="12:16" ht="15" customHeight="1" x14ac:dyDescent="0.3">
      <c r="L1043" s="171">
        <f t="shared" si="94"/>
        <v>47153</v>
      </c>
      <c r="M1043" s="172">
        <f t="shared" ref="M1043:M1106" si="98">IFERROR(VLOOKUP(L1043,$B$19:$E$80,4,FALSE),0)</f>
        <v>0</v>
      </c>
      <c r="N1043" s="172">
        <f t="shared" si="95"/>
        <v>60000</v>
      </c>
      <c r="O1043" s="172">
        <f t="shared" si="96"/>
        <v>4.9315068493150687</v>
      </c>
      <c r="P1043" s="172">
        <f t="shared" si="97"/>
        <v>4.9315068493150687</v>
      </c>
    </row>
    <row r="1044" spans="12:16" ht="15" customHeight="1" x14ac:dyDescent="0.3">
      <c r="L1044" s="171">
        <f t="shared" ref="L1044:L1107" si="99">IFERROR(IF(MAX(L1043+1,$F$5+1)&gt;$J$10,"-",MAX(L1043+1,$F$5+1)),"-")</f>
        <v>47154</v>
      </c>
      <c r="M1044" s="172">
        <f t="shared" si="98"/>
        <v>0</v>
      </c>
      <c r="N1044" s="172">
        <f t="shared" ref="N1044:N1107" si="100">IF(ISNUMBER(N1043),N1043-M1044,$E$8)</f>
        <v>60000</v>
      </c>
      <c r="O1044" s="172">
        <f t="shared" ref="O1044:O1107" si="101">IFERROR(IF(ISNUMBER(N1043),N1043,$E$8)*IF(L1044&gt;=$J$8,$E$13,$E$12)/IF(MOD(YEAR(L1044),4),365,366)*IF(ISBLANK(L1043),L1044-$F$5,L1044-L1043),0)</f>
        <v>4.9315068493150687</v>
      </c>
      <c r="P1044" s="172">
        <f t="shared" ref="P1044:P1107" si="102">IFERROR(IF(ISNUMBER(N1043),N1043,$E$8)*3%/IF(MOD(YEAR(L1044),4),365,366)*IF(ISBLANK(L1043),(L1044-$F$5),L1044-L1043),0)</f>
        <v>4.9315068493150687</v>
      </c>
    </row>
    <row r="1045" spans="12:16" ht="15" customHeight="1" x14ac:dyDescent="0.3">
      <c r="L1045" s="171">
        <f t="shared" si="99"/>
        <v>47155</v>
      </c>
      <c r="M1045" s="172">
        <f t="shared" si="98"/>
        <v>0</v>
      </c>
      <c r="N1045" s="172">
        <f t="shared" si="100"/>
        <v>60000</v>
      </c>
      <c r="O1045" s="172">
        <f t="shared" si="101"/>
        <v>4.9315068493150687</v>
      </c>
      <c r="P1045" s="172">
        <f t="shared" si="102"/>
        <v>4.9315068493150687</v>
      </c>
    </row>
    <row r="1046" spans="12:16" ht="15" customHeight="1" x14ac:dyDescent="0.3">
      <c r="L1046" s="171">
        <f t="shared" si="99"/>
        <v>47156</v>
      </c>
      <c r="M1046" s="172">
        <f t="shared" si="98"/>
        <v>0</v>
      </c>
      <c r="N1046" s="172">
        <f t="shared" si="100"/>
        <v>60000</v>
      </c>
      <c r="O1046" s="172">
        <f t="shared" si="101"/>
        <v>4.9315068493150687</v>
      </c>
      <c r="P1046" s="172">
        <f t="shared" si="102"/>
        <v>4.9315068493150687</v>
      </c>
    </row>
    <row r="1047" spans="12:16" ht="15" customHeight="1" x14ac:dyDescent="0.3">
      <c r="L1047" s="171">
        <f t="shared" si="99"/>
        <v>47157</v>
      </c>
      <c r="M1047" s="172">
        <f t="shared" si="98"/>
        <v>0</v>
      </c>
      <c r="N1047" s="172">
        <f t="shared" si="100"/>
        <v>60000</v>
      </c>
      <c r="O1047" s="172">
        <f t="shared" si="101"/>
        <v>4.9315068493150687</v>
      </c>
      <c r="P1047" s="172">
        <f t="shared" si="102"/>
        <v>4.9315068493150687</v>
      </c>
    </row>
    <row r="1048" spans="12:16" ht="15" customHeight="1" x14ac:dyDescent="0.3">
      <c r="L1048" s="171">
        <f t="shared" si="99"/>
        <v>47158</v>
      </c>
      <c r="M1048" s="172">
        <f t="shared" si="98"/>
        <v>0</v>
      </c>
      <c r="N1048" s="172">
        <f t="shared" si="100"/>
        <v>60000</v>
      </c>
      <c r="O1048" s="172">
        <f t="shared" si="101"/>
        <v>4.9315068493150687</v>
      </c>
      <c r="P1048" s="172">
        <f t="shared" si="102"/>
        <v>4.9315068493150687</v>
      </c>
    </row>
    <row r="1049" spans="12:16" ht="15" customHeight="1" x14ac:dyDescent="0.3">
      <c r="L1049" s="171">
        <f t="shared" si="99"/>
        <v>47159</v>
      </c>
      <c r="M1049" s="172">
        <f t="shared" si="98"/>
        <v>0</v>
      </c>
      <c r="N1049" s="172">
        <f t="shared" si="100"/>
        <v>60000</v>
      </c>
      <c r="O1049" s="172">
        <f t="shared" si="101"/>
        <v>4.9315068493150687</v>
      </c>
      <c r="P1049" s="172">
        <f t="shared" si="102"/>
        <v>4.9315068493150687</v>
      </c>
    </row>
    <row r="1050" spans="12:16" ht="15" customHeight="1" x14ac:dyDescent="0.3">
      <c r="L1050" s="171">
        <f t="shared" si="99"/>
        <v>47160</v>
      </c>
      <c r="M1050" s="172">
        <f t="shared" si="98"/>
        <v>0</v>
      </c>
      <c r="N1050" s="172">
        <f t="shared" si="100"/>
        <v>60000</v>
      </c>
      <c r="O1050" s="172">
        <f t="shared" si="101"/>
        <v>4.9315068493150687</v>
      </c>
      <c r="P1050" s="172">
        <f t="shared" si="102"/>
        <v>4.9315068493150687</v>
      </c>
    </row>
    <row r="1051" spans="12:16" ht="15" customHeight="1" x14ac:dyDescent="0.3">
      <c r="L1051" s="171">
        <f t="shared" si="99"/>
        <v>47161</v>
      </c>
      <c r="M1051" s="172">
        <f t="shared" si="98"/>
        <v>0</v>
      </c>
      <c r="N1051" s="172">
        <f t="shared" si="100"/>
        <v>60000</v>
      </c>
      <c r="O1051" s="172">
        <f t="shared" si="101"/>
        <v>4.9315068493150687</v>
      </c>
      <c r="P1051" s="172">
        <f t="shared" si="102"/>
        <v>4.9315068493150687</v>
      </c>
    </row>
    <row r="1052" spans="12:16" ht="15" customHeight="1" x14ac:dyDescent="0.3">
      <c r="L1052" s="171">
        <f t="shared" si="99"/>
        <v>47162</v>
      </c>
      <c r="M1052" s="172">
        <f t="shared" si="98"/>
        <v>0</v>
      </c>
      <c r="N1052" s="172">
        <f t="shared" si="100"/>
        <v>60000</v>
      </c>
      <c r="O1052" s="172">
        <f t="shared" si="101"/>
        <v>4.9315068493150687</v>
      </c>
      <c r="P1052" s="172">
        <f t="shared" si="102"/>
        <v>4.9315068493150687</v>
      </c>
    </row>
    <row r="1053" spans="12:16" ht="15" customHeight="1" x14ac:dyDescent="0.3">
      <c r="L1053" s="171">
        <f t="shared" si="99"/>
        <v>47163</v>
      </c>
      <c r="M1053" s="172">
        <f t="shared" si="98"/>
        <v>0</v>
      </c>
      <c r="N1053" s="172">
        <f t="shared" si="100"/>
        <v>60000</v>
      </c>
      <c r="O1053" s="172">
        <f t="shared" si="101"/>
        <v>4.9315068493150687</v>
      </c>
      <c r="P1053" s="172">
        <f t="shared" si="102"/>
        <v>4.9315068493150687</v>
      </c>
    </row>
    <row r="1054" spans="12:16" ht="15" customHeight="1" x14ac:dyDescent="0.3">
      <c r="L1054" s="171">
        <f t="shared" si="99"/>
        <v>47164</v>
      </c>
      <c r="M1054" s="172">
        <f t="shared" si="98"/>
        <v>0</v>
      </c>
      <c r="N1054" s="172">
        <f t="shared" si="100"/>
        <v>60000</v>
      </c>
      <c r="O1054" s="172">
        <f t="shared" si="101"/>
        <v>4.9315068493150687</v>
      </c>
      <c r="P1054" s="172">
        <f t="shared" si="102"/>
        <v>4.9315068493150687</v>
      </c>
    </row>
    <row r="1055" spans="12:16" ht="15" customHeight="1" x14ac:dyDescent="0.3">
      <c r="L1055" s="171">
        <f t="shared" si="99"/>
        <v>47165</v>
      </c>
      <c r="M1055" s="172">
        <f t="shared" si="98"/>
        <v>0</v>
      </c>
      <c r="N1055" s="172">
        <f t="shared" si="100"/>
        <v>60000</v>
      </c>
      <c r="O1055" s="172">
        <f t="shared" si="101"/>
        <v>4.9315068493150687</v>
      </c>
      <c r="P1055" s="172">
        <f t="shared" si="102"/>
        <v>4.9315068493150687</v>
      </c>
    </row>
    <row r="1056" spans="12:16" ht="15" customHeight="1" x14ac:dyDescent="0.3">
      <c r="L1056" s="171">
        <f t="shared" si="99"/>
        <v>47166</v>
      </c>
      <c r="M1056" s="172">
        <f t="shared" si="98"/>
        <v>0</v>
      </c>
      <c r="N1056" s="172">
        <f t="shared" si="100"/>
        <v>60000</v>
      </c>
      <c r="O1056" s="172">
        <f t="shared" si="101"/>
        <v>4.9315068493150687</v>
      </c>
      <c r="P1056" s="172">
        <f t="shared" si="102"/>
        <v>4.9315068493150687</v>
      </c>
    </row>
    <row r="1057" spans="12:16" ht="15" customHeight="1" x14ac:dyDescent="0.3">
      <c r="L1057" s="171">
        <f t="shared" si="99"/>
        <v>47167</v>
      </c>
      <c r="M1057" s="172">
        <f t="shared" si="98"/>
        <v>0</v>
      </c>
      <c r="N1057" s="172">
        <f t="shared" si="100"/>
        <v>60000</v>
      </c>
      <c r="O1057" s="172">
        <f t="shared" si="101"/>
        <v>4.9315068493150687</v>
      </c>
      <c r="P1057" s="172">
        <f t="shared" si="102"/>
        <v>4.9315068493150687</v>
      </c>
    </row>
    <row r="1058" spans="12:16" ht="15" customHeight="1" x14ac:dyDescent="0.3">
      <c r="L1058" s="171">
        <f t="shared" si="99"/>
        <v>47168</v>
      </c>
      <c r="M1058" s="172">
        <f t="shared" si="98"/>
        <v>0</v>
      </c>
      <c r="N1058" s="172">
        <f t="shared" si="100"/>
        <v>60000</v>
      </c>
      <c r="O1058" s="172">
        <f t="shared" si="101"/>
        <v>4.9315068493150687</v>
      </c>
      <c r="P1058" s="172">
        <f t="shared" si="102"/>
        <v>4.9315068493150687</v>
      </c>
    </row>
    <row r="1059" spans="12:16" ht="15" customHeight="1" x14ac:dyDescent="0.3">
      <c r="L1059" s="171">
        <f t="shared" si="99"/>
        <v>47169</v>
      </c>
      <c r="M1059" s="172">
        <f t="shared" si="98"/>
        <v>0</v>
      </c>
      <c r="N1059" s="172">
        <f t="shared" si="100"/>
        <v>60000</v>
      </c>
      <c r="O1059" s="172">
        <f t="shared" si="101"/>
        <v>4.9315068493150687</v>
      </c>
      <c r="P1059" s="172">
        <f t="shared" si="102"/>
        <v>4.9315068493150687</v>
      </c>
    </row>
    <row r="1060" spans="12:16" ht="15" customHeight="1" x14ac:dyDescent="0.3">
      <c r="L1060" s="171">
        <f t="shared" si="99"/>
        <v>47170</v>
      </c>
      <c r="M1060" s="172">
        <f t="shared" si="98"/>
        <v>0</v>
      </c>
      <c r="N1060" s="172">
        <f t="shared" si="100"/>
        <v>60000</v>
      </c>
      <c r="O1060" s="172">
        <f t="shared" si="101"/>
        <v>4.9315068493150687</v>
      </c>
      <c r="P1060" s="172">
        <f t="shared" si="102"/>
        <v>4.9315068493150687</v>
      </c>
    </row>
    <row r="1061" spans="12:16" ht="15" customHeight="1" x14ac:dyDescent="0.3">
      <c r="L1061" s="171">
        <f t="shared" si="99"/>
        <v>47171</v>
      </c>
      <c r="M1061" s="172">
        <f t="shared" si="98"/>
        <v>0</v>
      </c>
      <c r="N1061" s="172">
        <f t="shared" si="100"/>
        <v>60000</v>
      </c>
      <c r="O1061" s="172">
        <f t="shared" si="101"/>
        <v>4.9315068493150687</v>
      </c>
      <c r="P1061" s="172">
        <f t="shared" si="102"/>
        <v>4.9315068493150687</v>
      </c>
    </row>
    <row r="1062" spans="12:16" ht="15" customHeight="1" x14ac:dyDescent="0.3">
      <c r="L1062" s="171">
        <f t="shared" si="99"/>
        <v>47172</v>
      </c>
      <c r="M1062" s="172">
        <f t="shared" si="98"/>
        <v>0</v>
      </c>
      <c r="N1062" s="172">
        <f t="shared" si="100"/>
        <v>60000</v>
      </c>
      <c r="O1062" s="172">
        <f t="shared" si="101"/>
        <v>4.9315068493150687</v>
      </c>
      <c r="P1062" s="172">
        <f t="shared" si="102"/>
        <v>4.9315068493150687</v>
      </c>
    </row>
    <row r="1063" spans="12:16" ht="15" customHeight="1" x14ac:dyDescent="0.3">
      <c r="L1063" s="171">
        <f t="shared" si="99"/>
        <v>47173</v>
      </c>
      <c r="M1063" s="172">
        <f t="shared" si="98"/>
        <v>0</v>
      </c>
      <c r="N1063" s="172">
        <f t="shared" si="100"/>
        <v>60000</v>
      </c>
      <c r="O1063" s="172">
        <f t="shared" si="101"/>
        <v>4.9315068493150687</v>
      </c>
      <c r="P1063" s="172">
        <f t="shared" si="102"/>
        <v>4.9315068493150687</v>
      </c>
    </row>
    <row r="1064" spans="12:16" ht="15" customHeight="1" x14ac:dyDescent="0.3">
      <c r="L1064" s="171">
        <f t="shared" si="99"/>
        <v>47174</v>
      </c>
      <c r="M1064" s="172">
        <f t="shared" si="98"/>
        <v>0</v>
      </c>
      <c r="N1064" s="172">
        <f t="shared" si="100"/>
        <v>60000</v>
      </c>
      <c r="O1064" s="172">
        <f t="shared" si="101"/>
        <v>4.9315068493150687</v>
      </c>
      <c r="P1064" s="172">
        <f t="shared" si="102"/>
        <v>4.9315068493150687</v>
      </c>
    </row>
    <row r="1065" spans="12:16" ht="15" customHeight="1" x14ac:dyDescent="0.3">
      <c r="L1065" s="171">
        <f t="shared" si="99"/>
        <v>47175</v>
      </c>
      <c r="M1065" s="172">
        <f t="shared" si="98"/>
        <v>0</v>
      </c>
      <c r="N1065" s="172">
        <f t="shared" si="100"/>
        <v>60000</v>
      </c>
      <c r="O1065" s="172">
        <f t="shared" si="101"/>
        <v>4.9315068493150687</v>
      </c>
      <c r="P1065" s="172">
        <f t="shared" si="102"/>
        <v>4.9315068493150687</v>
      </c>
    </row>
    <row r="1066" spans="12:16" ht="15" customHeight="1" x14ac:dyDescent="0.3">
      <c r="L1066" s="171">
        <f t="shared" si="99"/>
        <v>47176</v>
      </c>
      <c r="M1066" s="172">
        <f t="shared" si="98"/>
        <v>0</v>
      </c>
      <c r="N1066" s="172">
        <f t="shared" si="100"/>
        <v>60000</v>
      </c>
      <c r="O1066" s="172">
        <f t="shared" si="101"/>
        <v>4.9315068493150687</v>
      </c>
      <c r="P1066" s="172">
        <f t="shared" si="102"/>
        <v>4.9315068493150687</v>
      </c>
    </row>
    <row r="1067" spans="12:16" ht="15" customHeight="1" x14ac:dyDescent="0.3">
      <c r="L1067" s="171">
        <f t="shared" si="99"/>
        <v>47177</v>
      </c>
      <c r="M1067" s="172">
        <f t="shared" si="98"/>
        <v>0</v>
      </c>
      <c r="N1067" s="172">
        <f t="shared" si="100"/>
        <v>60000</v>
      </c>
      <c r="O1067" s="172">
        <f t="shared" si="101"/>
        <v>4.9315068493150687</v>
      </c>
      <c r="P1067" s="172">
        <f t="shared" si="102"/>
        <v>4.9315068493150687</v>
      </c>
    </row>
    <row r="1068" spans="12:16" ht="15" customHeight="1" x14ac:dyDescent="0.3">
      <c r="L1068" s="171">
        <f t="shared" si="99"/>
        <v>47178</v>
      </c>
      <c r="M1068" s="172">
        <f t="shared" si="98"/>
        <v>0</v>
      </c>
      <c r="N1068" s="172">
        <f t="shared" si="100"/>
        <v>60000</v>
      </c>
      <c r="O1068" s="172">
        <f t="shared" si="101"/>
        <v>4.9315068493150687</v>
      </c>
      <c r="P1068" s="172">
        <f t="shared" si="102"/>
        <v>4.9315068493150687</v>
      </c>
    </row>
    <row r="1069" spans="12:16" ht="15" customHeight="1" x14ac:dyDescent="0.3">
      <c r="L1069" s="171">
        <f t="shared" si="99"/>
        <v>47179</v>
      </c>
      <c r="M1069" s="172">
        <f t="shared" si="98"/>
        <v>0</v>
      </c>
      <c r="N1069" s="172">
        <f t="shared" si="100"/>
        <v>60000</v>
      </c>
      <c r="O1069" s="172">
        <f t="shared" si="101"/>
        <v>4.9315068493150687</v>
      </c>
      <c r="P1069" s="172">
        <f t="shared" si="102"/>
        <v>4.9315068493150687</v>
      </c>
    </row>
    <row r="1070" spans="12:16" ht="15" customHeight="1" x14ac:dyDescent="0.3">
      <c r="L1070" s="171">
        <f t="shared" si="99"/>
        <v>47180</v>
      </c>
      <c r="M1070" s="172">
        <f t="shared" si="98"/>
        <v>0</v>
      </c>
      <c r="N1070" s="172">
        <f t="shared" si="100"/>
        <v>60000</v>
      </c>
      <c r="O1070" s="172">
        <f t="shared" si="101"/>
        <v>4.9315068493150687</v>
      </c>
      <c r="P1070" s="172">
        <f t="shared" si="102"/>
        <v>4.9315068493150687</v>
      </c>
    </row>
    <row r="1071" spans="12:16" ht="15" customHeight="1" x14ac:dyDescent="0.3">
      <c r="L1071" s="171">
        <f t="shared" si="99"/>
        <v>47181</v>
      </c>
      <c r="M1071" s="172">
        <f t="shared" si="98"/>
        <v>0</v>
      </c>
      <c r="N1071" s="172">
        <f t="shared" si="100"/>
        <v>60000</v>
      </c>
      <c r="O1071" s="172">
        <f t="shared" si="101"/>
        <v>4.9315068493150687</v>
      </c>
      <c r="P1071" s="172">
        <f t="shared" si="102"/>
        <v>4.9315068493150687</v>
      </c>
    </row>
    <row r="1072" spans="12:16" ht="15" customHeight="1" x14ac:dyDescent="0.3">
      <c r="L1072" s="171">
        <f t="shared" si="99"/>
        <v>47182</v>
      </c>
      <c r="M1072" s="172">
        <f t="shared" si="98"/>
        <v>0</v>
      </c>
      <c r="N1072" s="172">
        <f t="shared" si="100"/>
        <v>60000</v>
      </c>
      <c r="O1072" s="172">
        <f t="shared" si="101"/>
        <v>4.9315068493150687</v>
      </c>
      <c r="P1072" s="172">
        <f t="shared" si="102"/>
        <v>4.9315068493150687</v>
      </c>
    </row>
    <row r="1073" spans="12:16" ht="15" customHeight="1" x14ac:dyDescent="0.3">
      <c r="L1073" s="171">
        <f t="shared" si="99"/>
        <v>47183</v>
      </c>
      <c r="M1073" s="172">
        <f t="shared" si="98"/>
        <v>0</v>
      </c>
      <c r="N1073" s="172">
        <f t="shared" si="100"/>
        <v>60000</v>
      </c>
      <c r="O1073" s="172">
        <f t="shared" si="101"/>
        <v>4.9315068493150687</v>
      </c>
      <c r="P1073" s="172">
        <f t="shared" si="102"/>
        <v>4.9315068493150687</v>
      </c>
    </row>
    <row r="1074" spans="12:16" ht="15" customHeight="1" x14ac:dyDescent="0.3">
      <c r="L1074" s="171">
        <f t="shared" si="99"/>
        <v>47184</v>
      </c>
      <c r="M1074" s="172">
        <f t="shared" si="98"/>
        <v>0</v>
      </c>
      <c r="N1074" s="172">
        <f t="shared" si="100"/>
        <v>60000</v>
      </c>
      <c r="O1074" s="172">
        <f t="shared" si="101"/>
        <v>4.9315068493150687</v>
      </c>
      <c r="P1074" s="172">
        <f t="shared" si="102"/>
        <v>4.9315068493150687</v>
      </c>
    </row>
    <row r="1075" spans="12:16" ht="15" customHeight="1" x14ac:dyDescent="0.3">
      <c r="L1075" s="171">
        <f t="shared" si="99"/>
        <v>47185</v>
      </c>
      <c r="M1075" s="172">
        <f t="shared" si="98"/>
        <v>0</v>
      </c>
      <c r="N1075" s="172">
        <f t="shared" si="100"/>
        <v>60000</v>
      </c>
      <c r="O1075" s="172">
        <f t="shared" si="101"/>
        <v>4.9315068493150687</v>
      </c>
      <c r="P1075" s="172">
        <f t="shared" si="102"/>
        <v>4.9315068493150687</v>
      </c>
    </row>
    <row r="1076" spans="12:16" ht="15" customHeight="1" x14ac:dyDescent="0.3">
      <c r="L1076" s="171">
        <f t="shared" si="99"/>
        <v>47186</v>
      </c>
      <c r="M1076" s="172">
        <f t="shared" si="98"/>
        <v>0</v>
      </c>
      <c r="N1076" s="172">
        <f t="shared" si="100"/>
        <v>60000</v>
      </c>
      <c r="O1076" s="172">
        <f t="shared" si="101"/>
        <v>4.9315068493150687</v>
      </c>
      <c r="P1076" s="172">
        <f t="shared" si="102"/>
        <v>4.9315068493150687</v>
      </c>
    </row>
    <row r="1077" spans="12:16" ht="15" customHeight="1" x14ac:dyDescent="0.3">
      <c r="L1077" s="171">
        <f t="shared" si="99"/>
        <v>47187</v>
      </c>
      <c r="M1077" s="172">
        <f t="shared" si="98"/>
        <v>0</v>
      </c>
      <c r="N1077" s="172">
        <f t="shared" si="100"/>
        <v>60000</v>
      </c>
      <c r="O1077" s="172">
        <f t="shared" si="101"/>
        <v>4.9315068493150687</v>
      </c>
      <c r="P1077" s="172">
        <f t="shared" si="102"/>
        <v>4.9315068493150687</v>
      </c>
    </row>
    <row r="1078" spans="12:16" ht="15" customHeight="1" x14ac:dyDescent="0.3">
      <c r="L1078" s="171">
        <f t="shared" si="99"/>
        <v>47188</v>
      </c>
      <c r="M1078" s="172">
        <f t="shared" si="98"/>
        <v>0</v>
      </c>
      <c r="N1078" s="172">
        <f t="shared" si="100"/>
        <v>60000</v>
      </c>
      <c r="O1078" s="172">
        <f t="shared" si="101"/>
        <v>4.9315068493150687</v>
      </c>
      <c r="P1078" s="172">
        <f t="shared" si="102"/>
        <v>4.9315068493150687</v>
      </c>
    </row>
    <row r="1079" spans="12:16" ht="15" customHeight="1" x14ac:dyDescent="0.3">
      <c r="L1079" s="171">
        <f t="shared" si="99"/>
        <v>47189</v>
      </c>
      <c r="M1079" s="172">
        <f t="shared" si="98"/>
        <v>0</v>
      </c>
      <c r="N1079" s="172">
        <f t="shared" si="100"/>
        <v>60000</v>
      </c>
      <c r="O1079" s="172">
        <f t="shared" si="101"/>
        <v>4.9315068493150687</v>
      </c>
      <c r="P1079" s="172">
        <f t="shared" si="102"/>
        <v>4.9315068493150687</v>
      </c>
    </row>
    <row r="1080" spans="12:16" ht="15" customHeight="1" x14ac:dyDescent="0.3">
      <c r="L1080" s="171">
        <f t="shared" si="99"/>
        <v>47190</v>
      </c>
      <c r="M1080" s="172">
        <f t="shared" si="98"/>
        <v>0</v>
      </c>
      <c r="N1080" s="172">
        <f t="shared" si="100"/>
        <v>60000</v>
      </c>
      <c r="O1080" s="172">
        <f t="shared" si="101"/>
        <v>4.9315068493150687</v>
      </c>
      <c r="P1080" s="172">
        <f t="shared" si="102"/>
        <v>4.9315068493150687</v>
      </c>
    </row>
    <row r="1081" spans="12:16" ht="15" customHeight="1" x14ac:dyDescent="0.3">
      <c r="L1081" s="171">
        <f t="shared" si="99"/>
        <v>47191</v>
      </c>
      <c r="M1081" s="172">
        <f t="shared" si="98"/>
        <v>0</v>
      </c>
      <c r="N1081" s="172">
        <f t="shared" si="100"/>
        <v>60000</v>
      </c>
      <c r="O1081" s="172">
        <f t="shared" si="101"/>
        <v>4.9315068493150687</v>
      </c>
      <c r="P1081" s="172">
        <f t="shared" si="102"/>
        <v>4.9315068493150687</v>
      </c>
    </row>
    <row r="1082" spans="12:16" ht="15" customHeight="1" x14ac:dyDescent="0.3">
      <c r="L1082" s="171">
        <f t="shared" si="99"/>
        <v>47192</v>
      </c>
      <c r="M1082" s="172">
        <f t="shared" si="98"/>
        <v>0</v>
      </c>
      <c r="N1082" s="172">
        <f t="shared" si="100"/>
        <v>60000</v>
      </c>
      <c r="O1082" s="172">
        <f t="shared" si="101"/>
        <v>4.9315068493150687</v>
      </c>
      <c r="P1082" s="172">
        <f t="shared" si="102"/>
        <v>4.9315068493150687</v>
      </c>
    </row>
    <row r="1083" spans="12:16" ht="15" customHeight="1" x14ac:dyDescent="0.3">
      <c r="L1083" s="171">
        <f t="shared" si="99"/>
        <v>47193</v>
      </c>
      <c r="M1083" s="172">
        <f t="shared" si="98"/>
        <v>0</v>
      </c>
      <c r="N1083" s="172">
        <f t="shared" si="100"/>
        <v>60000</v>
      </c>
      <c r="O1083" s="172">
        <f t="shared" si="101"/>
        <v>4.9315068493150687</v>
      </c>
      <c r="P1083" s="172">
        <f t="shared" si="102"/>
        <v>4.9315068493150687</v>
      </c>
    </row>
    <row r="1084" spans="12:16" ht="15" customHeight="1" x14ac:dyDescent="0.3">
      <c r="L1084" s="171">
        <f t="shared" si="99"/>
        <v>47194</v>
      </c>
      <c r="M1084" s="172">
        <f t="shared" si="98"/>
        <v>0</v>
      </c>
      <c r="N1084" s="172">
        <f t="shared" si="100"/>
        <v>60000</v>
      </c>
      <c r="O1084" s="172">
        <f t="shared" si="101"/>
        <v>4.9315068493150687</v>
      </c>
      <c r="P1084" s="172">
        <f t="shared" si="102"/>
        <v>4.9315068493150687</v>
      </c>
    </row>
    <row r="1085" spans="12:16" ht="15" customHeight="1" x14ac:dyDescent="0.3">
      <c r="L1085" s="171">
        <f t="shared" si="99"/>
        <v>47195</v>
      </c>
      <c r="M1085" s="172">
        <f t="shared" si="98"/>
        <v>0</v>
      </c>
      <c r="N1085" s="172">
        <f t="shared" si="100"/>
        <v>60000</v>
      </c>
      <c r="O1085" s="172">
        <f t="shared" si="101"/>
        <v>4.9315068493150687</v>
      </c>
      <c r="P1085" s="172">
        <f t="shared" si="102"/>
        <v>4.9315068493150687</v>
      </c>
    </row>
    <row r="1086" spans="12:16" ht="15" customHeight="1" x14ac:dyDescent="0.3">
      <c r="L1086" s="171">
        <f t="shared" si="99"/>
        <v>47196</v>
      </c>
      <c r="M1086" s="172">
        <f t="shared" si="98"/>
        <v>0</v>
      </c>
      <c r="N1086" s="172">
        <f t="shared" si="100"/>
        <v>60000</v>
      </c>
      <c r="O1086" s="172">
        <f t="shared" si="101"/>
        <v>4.9315068493150687</v>
      </c>
      <c r="P1086" s="172">
        <f t="shared" si="102"/>
        <v>4.9315068493150687</v>
      </c>
    </row>
    <row r="1087" spans="12:16" ht="15" customHeight="1" x14ac:dyDescent="0.3">
      <c r="L1087" s="171">
        <f t="shared" si="99"/>
        <v>47197</v>
      </c>
      <c r="M1087" s="172">
        <f t="shared" si="98"/>
        <v>0</v>
      </c>
      <c r="N1087" s="172">
        <f t="shared" si="100"/>
        <v>60000</v>
      </c>
      <c r="O1087" s="172">
        <f t="shared" si="101"/>
        <v>4.9315068493150687</v>
      </c>
      <c r="P1087" s="172">
        <f t="shared" si="102"/>
        <v>4.9315068493150687</v>
      </c>
    </row>
    <row r="1088" spans="12:16" ht="15" customHeight="1" x14ac:dyDescent="0.3">
      <c r="L1088" s="171">
        <f t="shared" si="99"/>
        <v>47198</v>
      </c>
      <c r="M1088" s="172">
        <f t="shared" si="98"/>
        <v>0</v>
      </c>
      <c r="N1088" s="172">
        <f t="shared" si="100"/>
        <v>60000</v>
      </c>
      <c r="O1088" s="172">
        <f t="shared" si="101"/>
        <v>4.9315068493150687</v>
      </c>
      <c r="P1088" s="172">
        <f t="shared" si="102"/>
        <v>4.9315068493150687</v>
      </c>
    </row>
    <row r="1089" spans="12:16" ht="15" customHeight="1" x14ac:dyDescent="0.3">
      <c r="L1089" s="171">
        <f t="shared" si="99"/>
        <v>47199</v>
      </c>
      <c r="M1089" s="172">
        <f t="shared" si="98"/>
        <v>0</v>
      </c>
      <c r="N1089" s="172">
        <f t="shared" si="100"/>
        <v>60000</v>
      </c>
      <c r="O1089" s="172">
        <f t="shared" si="101"/>
        <v>4.9315068493150687</v>
      </c>
      <c r="P1089" s="172">
        <f t="shared" si="102"/>
        <v>4.9315068493150687</v>
      </c>
    </row>
    <row r="1090" spans="12:16" ht="15" customHeight="1" x14ac:dyDescent="0.3">
      <c r="L1090" s="171">
        <f t="shared" si="99"/>
        <v>47200</v>
      </c>
      <c r="M1090" s="172">
        <f t="shared" si="98"/>
        <v>0</v>
      </c>
      <c r="N1090" s="172">
        <f t="shared" si="100"/>
        <v>60000</v>
      </c>
      <c r="O1090" s="172">
        <f t="shared" si="101"/>
        <v>4.9315068493150687</v>
      </c>
      <c r="P1090" s="172">
        <f t="shared" si="102"/>
        <v>4.9315068493150687</v>
      </c>
    </row>
    <row r="1091" spans="12:16" ht="15" customHeight="1" x14ac:dyDescent="0.3">
      <c r="L1091" s="171">
        <f t="shared" si="99"/>
        <v>47201</v>
      </c>
      <c r="M1091" s="172">
        <f t="shared" si="98"/>
        <v>0</v>
      </c>
      <c r="N1091" s="172">
        <f t="shared" si="100"/>
        <v>60000</v>
      </c>
      <c r="O1091" s="172">
        <f t="shared" si="101"/>
        <v>4.9315068493150687</v>
      </c>
      <c r="P1091" s="172">
        <f t="shared" si="102"/>
        <v>4.9315068493150687</v>
      </c>
    </row>
    <row r="1092" spans="12:16" ht="15" customHeight="1" x14ac:dyDescent="0.3">
      <c r="L1092" s="171">
        <f t="shared" si="99"/>
        <v>47202</v>
      </c>
      <c r="M1092" s="172">
        <f t="shared" si="98"/>
        <v>0</v>
      </c>
      <c r="N1092" s="172">
        <f t="shared" si="100"/>
        <v>60000</v>
      </c>
      <c r="O1092" s="172">
        <f t="shared" si="101"/>
        <v>4.9315068493150687</v>
      </c>
      <c r="P1092" s="172">
        <f t="shared" si="102"/>
        <v>4.9315068493150687</v>
      </c>
    </row>
    <row r="1093" spans="12:16" ht="15" customHeight="1" x14ac:dyDescent="0.3">
      <c r="L1093" s="171">
        <f t="shared" si="99"/>
        <v>47203</v>
      </c>
      <c r="M1093" s="172">
        <f t="shared" si="98"/>
        <v>0</v>
      </c>
      <c r="N1093" s="172">
        <f t="shared" si="100"/>
        <v>60000</v>
      </c>
      <c r="O1093" s="172">
        <f t="shared" si="101"/>
        <v>4.9315068493150687</v>
      </c>
      <c r="P1093" s="172">
        <f t="shared" si="102"/>
        <v>4.9315068493150687</v>
      </c>
    </row>
    <row r="1094" spans="12:16" ht="15" customHeight="1" x14ac:dyDescent="0.3">
      <c r="L1094" s="171">
        <f t="shared" si="99"/>
        <v>47204</v>
      </c>
      <c r="M1094" s="172">
        <f t="shared" si="98"/>
        <v>0</v>
      </c>
      <c r="N1094" s="172">
        <f t="shared" si="100"/>
        <v>60000</v>
      </c>
      <c r="O1094" s="172">
        <f t="shared" si="101"/>
        <v>4.9315068493150687</v>
      </c>
      <c r="P1094" s="172">
        <f t="shared" si="102"/>
        <v>4.9315068493150687</v>
      </c>
    </row>
    <row r="1095" spans="12:16" ht="15" customHeight="1" x14ac:dyDescent="0.3">
      <c r="L1095" s="171">
        <f t="shared" si="99"/>
        <v>47205</v>
      </c>
      <c r="M1095" s="172">
        <f t="shared" si="98"/>
        <v>0</v>
      </c>
      <c r="N1095" s="172">
        <f t="shared" si="100"/>
        <v>60000</v>
      </c>
      <c r="O1095" s="172">
        <f t="shared" si="101"/>
        <v>4.9315068493150687</v>
      </c>
      <c r="P1095" s="172">
        <f t="shared" si="102"/>
        <v>4.9315068493150687</v>
      </c>
    </row>
    <row r="1096" spans="12:16" ht="15" customHeight="1" x14ac:dyDescent="0.3">
      <c r="L1096" s="171">
        <f t="shared" si="99"/>
        <v>47206</v>
      </c>
      <c r="M1096" s="172">
        <f t="shared" si="98"/>
        <v>0</v>
      </c>
      <c r="N1096" s="172">
        <f t="shared" si="100"/>
        <v>60000</v>
      </c>
      <c r="O1096" s="172">
        <f t="shared" si="101"/>
        <v>4.9315068493150687</v>
      </c>
      <c r="P1096" s="172">
        <f t="shared" si="102"/>
        <v>4.9315068493150687</v>
      </c>
    </row>
    <row r="1097" spans="12:16" ht="15" customHeight="1" x14ac:dyDescent="0.3">
      <c r="L1097" s="171">
        <f t="shared" si="99"/>
        <v>47207</v>
      </c>
      <c r="M1097" s="172">
        <f t="shared" si="98"/>
        <v>0</v>
      </c>
      <c r="N1097" s="172">
        <f t="shared" si="100"/>
        <v>60000</v>
      </c>
      <c r="O1097" s="172">
        <f t="shared" si="101"/>
        <v>4.9315068493150687</v>
      </c>
      <c r="P1097" s="172">
        <f t="shared" si="102"/>
        <v>4.9315068493150687</v>
      </c>
    </row>
    <row r="1098" spans="12:16" ht="15" customHeight="1" x14ac:dyDescent="0.3">
      <c r="L1098" s="171">
        <f t="shared" si="99"/>
        <v>47208</v>
      </c>
      <c r="M1098" s="172">
        <f t="shared" si="98"/>
        <v>0</v>
      </c>
      <c r="N1098" s="172">
        <f t="shared" si="100"/>
        <v>60000</v>
      </c>
      <c r="O1098" s="172">
        <f t="shared" si="101"/>
        <v>4.9315068493150687</v>
      </c>
      <c r="P1098" s="172">
        <f t="shared" si="102"/>
        <v>4.9315068493150687</v>
      </c>
    </row>
    <row r="1099" spans="12:16" ht="15" customHeight="1" x14ac:dyDescent="0.3">
      <c r="L1099" s="171">
        <f t="shared" si="99"/>
        <v>47209</v>
      </c>
      <c r="M1099" s="172">
        <f t="shared" si="98"/>
        <v>0</v>
      </c>
      <c r="N1099" s="172">
        <f t="shared" si="100"/>
        <v>60000</v>
      </c>
      <c r="O1099" s="172">
        <f t="shared" si="101"/>
        <v>4.9315068493150687</v>
      </c>
      <c r="P1099" s="172">
        <f t="shared" si="102"/>
        <v>4.9315068493150687</v>
      </c>
    </row>
    <row r="1100" spans="12:16" ht="15" customHeight="1" x14ac:dyDescent="0.3">
      <c r="L1100" s="171">
        <f t="shared" si="99"/>
        <v>47210</v>
      </c>
      <c r="M1100" s="172">
        <f t="shared" si="98"/>
        <v>0</v>
      </c>
      <c r="N1100" s="172">
        <f t="shared" si="100"/>
        <v>60000</v>
      </c>
      <c r="O1100" s="172">
        <f t="shared" si="101"/>
        <v>4.9315068493150687</v>
      </c>
      <c r="P1100" s="172">
        <f t="shared" si="102"/>
        <v>4.9315068493150687</v>
      </c>
    </row>
    <row r="1101" spans="12:16" ht="15" customHeight="1" x14ac:dyDescent="0.3">
      <c r="L1101" s="171">
        <f t="shared" si="99"/>
        <v>47211</v>
      </c>
      <c r="M1101" s="172">
        <f t="shared" si="98"/>
        <v>0</v>
      </c>
      <c r="N1101" s="172">
        <f t="shared" si="100"/>
        <v>60000</v>
      </c>
      <c r="O1101" s="172">
        <f t="shared" si="101"/>
        <v>4.9315068493150687</v>
      </c>
      <c r="P1101" s="172">
        <f t="shared" si="102"/>
        <v>4.9315068493150687</v>
      </c>
    </row>
    <row r="1102" spans="12:16" ht="15" customHeight="1" x14ac:dyDescent="0.3">
      <c r="L1102" s="171">
        <f t="shared" si="99"/>
        <v>47212</v>
      </c>
      <c r="M1102" s="172">
        <f t="shared" si="98"/>
        <v>0</v>
      </c>
      <c r="N1102" s="172">
        <f t="shared" si="100"/>
        <v>60000</v>
      </c>
      <c r="O1102" s="172">
        <f t="shared" si="101"/>
        <v>4.9315068493150687</v>
      </c>
      <c r="P1102" s="172">
        <f t="shared" si="102"/>
        <v>4.9315068493150687</v>
      </c>
    </row>
    <row r="1103" spans="12:16" ht="15" customHeight="1" x14ac:dyDescent="0.3">
      <c r="L1103" s="171">
        <f t="shared" si="99"/>
        <v>47213</v>
      </c>
      <c r="M1103" s="172">
        <f t="shared" si="98"/>
        <v>0</v>
      </c>
      <c r="N1103" s="172">
        <f t="shared" si="100"/>
        <v>60000</v>
      </c>
      <c r="O1103" s="172">
        <f t="shared" si="101"/>
        <v>4.9315068493150687</v>
      </c>
      <c r="P1103" s="172">
        <f t="shared" si="102"/>
        <v>4.9315068493150687</v>
      </c>
    </row>
    <row r="1104" spans="12:16" ht="15" customHeight="1" x14ac:dyDescent="0.3">
      <c r="L1104" s="171">
        <f t="shared" si="99"/>
        <v>47214</v>
      </c>
      <c r="M1104" s="172">
        <f t="shared" si="98"/>
        <v>0</v>
      </c>
      <c r="N1104" s="172">
        <f t="shared" si="100"/>
        <v>60000</v>
      </c>
      <c r="O1104" s="172">
        <f t="shared" si="101"/>
        <v>4.9315068493150687</v>
      </c>
      <c r="P1104" s="172">
        <f t="shared" si="102"/>
        <v>4.9315068493150687</v>
      </c>
    </row>
    <row r="1105" spans="12:16" ht="15" customHeight="1" x14ac:dyDescent="0.3">
      <c r="L1105" s="171">
        <f t="shared" si="99"/>
        <v>47215</v>
      </c>
      <c r="M1105" s="172">
        <f t="shared" si="98"/>
        <v>0</v>
      </c>
      <c r="N1105" s="172">
        <f t="shared" si="100"/>
        <v>60000</v>
      </c>
      <c r="O1105" s="172">
        <f t="shared" si="101"/>
        <v>4.9315068493150687</v>
      </c>
      <c r="P1105" s="172">
        <f t="shared" si="102"/>
        <v>4.9315068493150687</v>
      </c>
    </row>
    <row r="1106" spans="12:16" ht="15" customHeight="1" x14ac:dyDescent="0.3">
      <c r="L1106" s="171">
        <f t="shared" si="99"/>
        <v>47216</v>
      </c>
      <c r="M1106" s="172">
        <f t="shared" si="98"/>
        <v>0</v>
      </c>
      <c r="N1106" s="172">
        <f t="shared" si="100"/>
        <v>60000</v>
      </c>
      <c r="O1106" s="172">
        <f t="shared" si="101"/>
        <v>4.9315068493150687</v>
      </c>
      <c r="P1106" s="172">
        <f t="shared" si="102"/>
        <v>4.9315068493150687</v>
      </c>
    </row>
    <row r="1107" spans="12:16" ht="15" customHeight="1" x14ac:dyDescent="0.3">
      <c r="L1107" s="171">
        <f t="shared" si="99"/>
        <v>47217</v>
      </c>
      <c r="M1107" s="172">
        <f t="shared" ref="M1107:M1170" si="103">IFERROR(VLOOKUP(L1107,$B$19:$E$80,4,FALSE),0)</f>
        <v>0</v>
      </c>
      <c r="N1107" s="172">
        <f t="shared" si="100"/>
        <v>60000</v>
      </c>
      <c r="O1107" s="172">
        <f t="shared" si="101"/>
        <v>4.9315068493150687</v>
      </c>
      <c r="P1107" s="172">
        <f t="shared" si="102"/>
        <v>4.9315068493150687</v>
      </c>
    </row>
    <row r="1108" spans="12:16" ht="15" customHeight="1" x14ac:dyDescent="0.3">
      <c r="L1108" s="171">
        <f t="shared" ref="L1108:L1171" si="104">IFERROR(IF(MAX(L1107+1,$F$5+1)&gt;$J$10,"-",MAX(L1107+1,$F$5+1)),"-")</f>
        <v>47218</v>
      </c>
      <c r="M1108" s="172">
        <f t="shared" si="103"/>
        <v>0</v>
      </c>
      <c r="N1108" s="172">
        <f t="shared" ref="N1108:N1171" si="105">IF(ISNUMBER(N1107),N1107-M1108,$E$8)</f>
        <v>60000</v>
      </c>
      <c r="O1108" s="172">
        <f t="shared" ref="O1108:O1171" si="106">IFERROR(IF(ISNUMBER(N1107),N1107,$E$8)*IF(L1108&gt;=$J$8,$E$13,$E$12)/IF(MOD(YEAR(L1108),4),365,366)*IF(ISBLANK(L1107),L1108-$F$5,L1108-L1107),0)</f>
        <v>4.9315068493150687</v>
      </c>
      <c r="P1108" s="172">
        <f t="shared" ref="P1108:P1171" si="107">IFERROR(IF(ISNUMBER(N1107),N1107,$E$8)*3%/IF(MOD(YEAR(L1108),4),365,366)*IF(ISBLANK(L1107),(L1108-$F$5),L1108-L1107),0)</f>
        <v>4.9315068493150687</v>
      </c>
    </row>
    <row r="1109" spans="12:16" ht="15" customHeight="1" x14ac:dyDescent="0.3">
      <c r="L1109" s="171">
        <f t="shared" si="104"/>
        <v>47219</v>
      </c>
      <c r="M1109" s="172">
        <f t="shared" si="103"/>
        <v>0</v>
      </c>
      <c r="N1109" s="172">
        <f t="shared" si="105"/>
        <v>60000</v>
      </c>
      <c r="O1109" s="172">
        <f t="shared" si="106"/>
        <v>4.9315068493150687</v>
      </c>
      <c r="P1109" s="172">
        <f t="shared" si="107"/>
        <v>4.9315068493150687</v>
      </c>
    </row>
    <row r="1110" spans="12:16" ht="15" customHeight="1" x14ac:dyDescent="0.3">
      <c r="L1110" s="171">
        <f t="shared" si="104"/>
        <v>47220</v>
      </c>
      <c r="M1110" s="172">
        <f t="shared" si="103"/>
        <v>0</v>
      </c>
      <c r="N1110" s="172">
        <f t="shared" si="105"/>
        <v>60000</v>
      </c>
      <c r="O1110" s="172">
        <f t="shared" si="106"/>
        <v>4.9315068493150687</v>
      </c>
      <c r="P1110" s="172">
        <f t="shared" si="107"/>
        <v>4.9315068493150687</v>
      </c>
    </row>
    <row r="1111" spans="12:16" ht="15" customHeight="1" x14ac:dyDescent="0.3">
      <c r="L1111" s="171">
        <f t="shared" si="104"/>
        <v>47221</v>
      </c>
      <c r="M1111" s="172">
        <f t="shared" si="103"/>
        <v>0</v>
      </c>
      <c r="N1111" s="172">
        <f t="shared" si="105"/>
        <v>60000</v>
      </c>
      <c r="O1111" s="172">
        <f t="shared" si="106"/>
        <v>4.9315068493150687</v>
      </c>
      <c r="P1111" s="172">
        <f t="shared" si="107"/>
        <v>4.9315068493150687</v>
      </c>
    </row>
    <row r="1112" spans="12:16" ht="15" customHeight="1" x14ac:dyDescent="0.3">
      <c r="L1112" s="171">
        <f t="shared" si="104"/>
        <v>47222</v>
      </c>
      <c r="M1112" s="172">
        <f t="shared" si="103"/>
        <v>0</v>
      </c>
      <c r="N1112" s="172">
        <f t="shared" si="105"/>
        <v>60000</v>
      </c>
      <c r="O1112" s="172">
        <f t="shared" si="106"/>
        <v>4.9315068493150687</v>
      </c>
      <c r="P1112" s="172">
        <f t="shared" si="107"/>
        <v>4.9315068493150687</v>
      </c>
    </row>
    <row r="1113" spans="12:16" ht="15" customHeight="1" x14ac:dyDescent="0.3">
      <c r="L1113" s="171">
        <f t="shared" si="104"/>
        <v>47223</v>
      </c>
      <c r="M1113" s="172">
        <f t="shared" si="103"/>
        <v>0</v>
      </c>
      <c r="N1113" s="172">
        <f t="shared" si="105"/>
        <v>60000</v>
      </c>
      <c r="O1113" s="172">
        <f t="shared" si="106"/>
        <v>4.9315068493150687</v>
      </c>
      <c r="P1113" s="172">
        <f t="shared" si="107"/>
        <v>4.9315068493150687</v>
      </c>
    </row>
    <row r="1114" spans="12:16" ht="15" customHeight="1" x14ac:dyDescent="0.3">
      <c r="L1114" s="171">
        <f t="shared" si="104"/>
        <v>47224</v>
      </c>
      <c r="M1114" s="172">
        <f t="shared" si="103"/>
        <v>0</v>
      </c>
      <c r="N1114" s="172">
        <f t="shared" si="105"/>
        <v>60000</v>
      </c>
      <c r="O1114" s="172">
        <f t="shared" si="106"/>
        <v>4.9315068493150687</v>
      </c>
      <c r="P1114" s="172">
        <f t="shared" si="107"/>
        <v>4.9315068493150687</v>
      </c>
    </row>
    <row r="1115" spans="12:16" ht="15" customHeight="1" x14ac:dyDescent="0.3">
      <c r="L1115" s="171">
        <f t="shared" si="104"/>
        <v>47225</v>
      </c>
      <c r="M1115" s="172">
        <f t="shared" si="103"/>
        <v>0</v>
      </c>
      <c r="N1115" s="172">
        <f t="shared" si="105"/>
        <v>60000</v>
      </c>
      <c r="O1115" s="172">
        <f t="shared" si="106"/>
        <v>8.2191780821917817</v>
      </c>
      <c r="P1115" s="172">
        <f t="shared" si="107"/>
        <v>4.9315068493150687</v>
      </c>
    </row>
    <row r="1116" spans="12:16" ht="15" customHeight="1" x14ac:dyDescent="0.3">
      <c r="L1116" s="171">
        <f t="shared" si="104"/>
        <v>47226</v>
      </c>
      <c r="M1116" s="172">
        <f t="shared" si="103"/>
        <v>0</v>
      </c>
      <c r="N1116" s="172">
        <f t="shared" si="105"/>
        <v>60000</v>
      </c>
      <c r="O1116" s="172">
        <f t="shared" si="106"/>
        <v>8.2191780821917817</v>
      </c>
      <c r="P1116" s="172">
        <f t="shared" si="107"/>
        <v>4.9315068493150687</v>
      </c>
    </row>
    <row r="1117" spans="12:16" ht="15" customHeight="1" x14ac:dyDescent="0.3">
      <c r="L1117" s="171">
        <f t="shared" si="104"/>
        <v>47227</v>
      </c>
      <c r="M1117" s="172">
        <f t="shared" si="103"/>
        <v>0</v>
      </c>
      <c r="N1117" s="172">
        <f t="shared" si="105"/>
        <v>60000</v>
      </c>
      <c r="O1117" s="172">
        <f t="shared" si="106"/>
        <v>8.2191780821917817</v>
      </c>
      <c r="P1117" s="172">
        <f t="shared" si="107"/>
        <v>4.9315068493150687</v>
      </c>
    </row>
    <row r="1118" spans="12:16" ht="15" customHeight="1" x14ac:dyDescent="0.3">
      <c r="L1118" s="171">
        <f t="shared" si="104"/>
        <v>47228</v>
      </c>
      <c r="M1118" s="172">
        <f t="shared" si="103"/>
        <v>0</v>
      </c>
      <c r="N1118" s="172">
        <f t="shared" si="105"/>
        <v>60000</v>
      </c>
      <c r="O1118" s="172">
        <f t="shared" si="106"/>
        <v>8.2191780821917817</v>
      </c>
      <c r="P1118" s="172">
        <f t="shared" si="107"/>
        <v>4.9315068493150687</v>
      </c>
    </row>
    <row r="1119" spans="12:16" ht="15" customHeight="1" x14ac:dyDescent="0.3">
      <c r="L1119" s="171">
        <f t="shared" si="104"/>
        <v>47229</v>
      </c>
      <c r="M1119" s="172">
        <f t="shared" si="103"/>
        <v>0</v>
      </c>
      <c r="N1119" s="172">
        <f t="shared" si="105"/>
        <v>60000</v>
      </c>
      <c r="O1119" s="172">
        <f t="shared" si="106"/>
        <v>8.2191780821917817</v>
      </c>
      <c r="P1119" s="172">
        <f t="shared" si="107"/>
        <v>4.9315068493150687</v>
      </c>
    </row>
    <row r="1120" spans="12:16" ht="15" customHeight="1" x14ac:dyDescent="0.3">
      <c r="L1120" s="171">
        <f t="shared" si="104"/>
        <v>47230</v>
      </c>
      <c r="M1120" s="172">
        <f t="shared" si="103"/>
        <v>0</v>
      </c>
      <c r="N1120" s="172">
        <f t="shared" si="105"/>
        <v>60000</v>
      </c>
      <c r="O1120" s="172">
        <f t="shared" si="106"/>
        <v>8.2191780821917817</v>
      </c>
      <c r="P1120" s="172">
        <f t="shared" si="107"/>
        <v>4.9315068493150687</v>
      </c>
    </row>
    <row r="1121" spans="12:16" ht="15" customHeight="1" x14ac:dyDescent="0.3">
      <c r="L1121" s="171">
        <f t="shared" si="104"/>
        <v>47231</v>
      </c>
      <c r="M1121" s="172">
        <f t="shared" si="103"/>
        <v>0</v>
      </c>
      <c r="N1121" s="172">
        <f t="shared" si="105"/>
        <v>60000</v>
      </c>
      <c r="O1121" s="172">
        <f t="shared" si="106"/>
        <v>8.2191780821917817</v>
      </c>
      <c r="P1121" s="172">
        <f t="shared" si="107"/>
        <v>4.9315068493150687</v>
      </c>
    </row>
    <row r="1122" spans="12:16" ht="15" customHeight="1" x14ac:dyDescent="0.3">
      <c r="L1122" s="171">
        <f t="shared" si="104"/>
        <v>47232</v>
      </c>
      <c r="M1122" s="172">
        <f t="shared" si="103"/>
        <v>0</v>
      </c>
      <c r="N1122" s="172">
        <f t="shared" si="105"/>
        <v>60000</v>
      </c>
      <c r="O1122" s="172">
        <f t="shared" si="106"/>
        <v>8.2191780821917817</v>
      </c>
      <c r="P1122" s="172">
        <f t="shared" si="107"/>
        <v>4.9315068493150687</v>
      </c>
    </row>
    <row r="1123" spans="12:16" ht="15" customHeight="1" x14ac:dyDescent="0.3">
      <c r="L1123" s="171">
        <f t="shared" si="104"/>
        <v>47233</v>
      </c>
      <c r="M1123" s="172">
        <f t="shared" si="103"/>
        <v>0</v>
      </c>
      <c r="N1123" s="172">
        <f t="shared" si="105"/>
        <v>60000</v>
      </c>
      <c r="O1123" s="172">
        <f t="shared" si="106"/>
        <v>8.2191780821917817</v>
      </c>
      <c r="P1123" s="172">
        <f t="shared" si="107"/>
        <v>4.9315068493150687</v>
      </c>
    </row>
    <row r="1124" spans="12:16" ht="15" customHeight="1" x14ac:dyDescent="0.3">
      <c r="L1124" s="171">
        <f t="shared" si="104"/>
        <v>47234</v>
      </c>
      <c r="M1124" s="172">
        <f t="shared" si="103"/>
        <v>0</v>
      </c>
      <c r="N1124" s="172">
        <f t="shared" si="105"/>
        <v>60000</v>
      </c>
      <c r="O1124" s="172">
        <f t="shared" si="106"/>
        <v>8.2191780821917817</v>
      </c>
      <c r="P1124" s="172">
        <f t="shared" si="107"/>
        <v>4.9315068493150687</v>
      </c>
    </row>
    <row r="1125" spans="12:16" ht="15" customHeight="1" x14ac:dyDescent="0.3">
      <c r="L1125" s="171">
        <f t="shared" si="104"/>
        <v>47235</v>
      </c>
      <c r="M1125" s="172">
        <f t="shared" si="103"/>
        <v>0</v>
      </c>
      <c r="N1125" s="172">
        <f t="shared" si="105"/>
        <v>60000</v>
      </c>
      <c r="O1125" s="172">
        <f t="shared" si="106"/>
        <v>8.2191780821917817</v>
      </c>
      <c r="P1125" s="172">
        <f t="shared" si="107"/>
        <v>4.9315068493150687</v>
      </c>
    </row>
    <row r="1126" spans="12:16" ht="15" customHeight="1" x14ac:dyDescent="0.3">
      <c r="L1126" s="171">
        <f t="shared" si="104"/>
        <v>47236</v>
      </c>
      <c r="M1126" s="172">
        <f t="shared" si="103"/>
        <v>0</v>
      </c>
      <c r="N1126" s="172">
        <f t="shared" si="105"/>
        <v>60000</v>
      </c>
      <c r="O1126" s="172">
        <f t="shared" si="106"/>
        <v>8.2191780821917817</v>
      </c>
      <c r="P1126" s="172">
        <f t="shared" si="107"/>
        <v>4.9315068493150687</v>
      </c>
    </row>
    <row r="1127" spans="12:16" ht="15" customHeight="1" x14ac:dyDescent="0.3">
      <c r="L1127" s="171">
        <f t="shared" si="104"/>
        <v>47237</v>
      </c>
      <c r="M1127" s="172">
        <f t="shared" si="103"/>
        <v>0</v>
      </c>
      <c r="N1127" s="172">
        <f t="shared" si="105"/>
        <v>60000</v>
      </c>
      <c r="O1127" s="172">
        <f t="shared" si="106"/>
        <v>8.2191780821917817</v>
      </c>
      <c r="P1127" s="172">
        <f t="shared" si="107"/>
        <v>4.9315068493150687</v>
      </c>
    </row>
    <row r="1128" spans="12:16" ht="15" customHeight="1" x14ac:dyDescent="0.3">
      <c r="L1128" s="171">
        <f t="shared" si="104"/>
        <v>47238</v>
      </c>
      <c r="M1128" s="172">
        <f t="shared" si="103"/>
        <v>0</v>
      </c>
      <c r="N1128" s="172">
        <f t="shared" si="105"/>
        <v>60000</v>
      </c>
      <c r="O1128" s="172">
        <f t="shared" si="106"/>
        <v>8.2191780821917817</v>
      </c>
      <c r="P1128" s="172">
        <f t="shared" si="107"/>
        <v>4.9315068493150687</v>
      </c>
    </row>
    <row r="1129" spans="12:16" ht="15" customHeight="1" x14ac:dyDescent="0.3">
      <c r="L1129" s="171">
        <f t="shared" si="104"/>
        <v>47239</v>
      </c>
      <c r="M1129" s="172">
        <f t="shared" si="103"/>
        <v>0</v>
      </c>
      <c r="N1129" s="172">
        <f t="shared" si="105"/>
        <v>60000</v>
      </c>
      <c r="O1129" s="172">
        <f t="shared" si="106"/>
        <v>8.2191780821917817</v>
      </c>
      <c r="P1129" s="172">
        <f t="shared" si="107"/>
        <v>4.9315068493150687</v>
      </c>
    </row>
    <row r="1130" spans="12:16" ht="15" customHeight="1" x14ac:dyDescent="0.3">
      <c r="L1130" s="171">
        <f t="shared" si="104"/>
        <v>47240</v>
      </c>
      <c r="M1130" s="172">
        <f t="shared" si="103"/>
        <v>0</v>
      </c>
      <c r="N1130" s="172">
        <f t="shared" si="105"/>
        <v>60000</v>
      </c>
      <c r="O1130" s="172">
        <f t="shared" si="106"/>
        <v>8.2191780821917817</v>
      </c>
      <c r="P1130" s="172">
        <f t="shared" si="107"/>
        <v>4.9315068493150687</v>
      </c>
    </row>
    <row r="1131" spans="12:16" ht="15" customHeight="1" x14ac:dyDescent="0.3">
      <c r="L1131" s="171">
        <f t="shared" si="104"/>
        <v>47241</v>
      </c>
      <c r="M1131" s="172">
        <f t="shared" si="103"/>
        <v>0</v>
      </c>
      <c r="N1131" s="172">
        <f t="shared" si="105"/>
        <v>60000</v>
      </c>
      <c r="O1131" s="172">
        <f t="shared" si="106"/>
        <v>8.2191780821917817</v>
      </c>
      <c r="P1131" s="172">
        <f t="shared" si="107"/>
        <v>4.9315068493150687</v>
      </c>
    </row>
    <row r="1132" spans="12:16" ht="15" customHeight="1" x14ac:dyDescent="0.3">
      <c r="L1132" s="171">
        <f t="shared" si="104"/>
        <v>47242</v>
      </c>
      <c r="M1132" s="172">
        <f t="shared" si="103"/>
        <v>0</v>
      </c>
      <c r="N1132" s="172">
        <f t="shared" si="105"/>
        <v>60000</v>
      </c>
      <c r="O1132" s="172">
        <f t="shared" si="106"/>
        <v>8.2191780821917817</v>
      </c>
      <c r="P1132" s="172">
        <f t="shared" si="107"/>
        <v>4.9315068493150687</v>
      </c>
    </row>
    <row r="1133" spans="12:16" ht="15" customHeight="1" x14ac:dyDescent="0.3">
      <c r="L1133" s="171">
        <f t="shared" si="104"/>
        <v>47243</v>
      </c>
      <c r="M1133" s="172">
        <f t="shared" si="103"/>
        <v>0</v>
      </c>
      <c r="N1133" s="172">
        <f t="shared" si="105"/>
        <v>60000</v>
      </c>
      <c r="O1133" s="172">
        <f t="shared" si="106"/>
        <v>8.2191780821917817</v>
      </c>
      <c r="P1133" s="172">
        <f t="shared" si="107"/>
        <v>4.9315068493150687</v>
      </c>
    </row>
    <row r="1134" spans="12:16" ht="15" customHeight="1" x14ac:dyDescent="0.3">
      <c r="L1134" s="171">
        <f t="shared" si="104"/>
        <v>47244</v>
      </c>
      <c r="M1134" s="172">
        <f t="shared" si="103"/>
        <v>0</v>
      </c>
      <c r="N1134" s="172">
        <f t="shared" si="105"/>
        <v>60000</v>
      </c>
      <c r="O1134" s="172">
        <f t="shared" si="106"/>
        <v>8.2191780821917817</v>
      </c>
      <c r="P1134" s="172">
        <f t="shared" si="107"/>
        <v>4.9315068493150687</v>
      </c>
    </row>
    <row r="1135" spans="12:16" ht="15" customHeight="1" x14ac:dyDescent="0.3">
      <c r="L1135" s="171">
        <f t="shared" si="104"/>
        <v>47245</v>
      </c>
      <c r="M1135" s="172">
        <f t="shared" si="103"/>
        <v>0</v>
      </c>
      <c r="N1135" s="172">
        <f t="shared" si="105"/>
        <v>60000</v>
      </c>
      <c r="O1135" s="172">
        <f t="shared" si="106"/>
        <v>8.2191780821917817</v>
      </c>
      <c r="P1135" s="172">
        <f t="shared" si="107"/>
        <v>4.9315068493150687</v>
      </c>
    </row>
    <row r="1136" spans="12:16" ht="15" customHeight="1" x14ac:dyDescent="0.3">
      <c r="L1136" s="171">
        <f t="shared" si="104"/>
        <v>47246</v>
      </c>
      <c r="M1136" s="172">
        <f t="shared" si="103"/>
        <v>0</v>
      </c>
      <c r="N1136" s="172">
        <f t="shared" si="105"/>
        <v>60000</v>
      </c>
      <c r="O1136" s="172">
        <f t="shared" si="106"/>
        <v>8.2191780821917817</v>
      </c>
      <c r="P1136" s="172">
        <f t="shared" si="107"/>
        <v>4.9315068493150687</v>
      </c>
    </row>
    <row r="1137" spans="12:16" ht="15" customHeight="1" x14ac:dyDescent="0.3">
      <c r="L1137" s="171">
        <f t="shared" si="104"/>
        <v>47247</v>
      </c>
      <c r="M1137" s="172">
        <f t="shared" si="103"/>
        <v>0</v>
      </c>
      <c r="N1137" s="172">
        <f t="shared" si="105"/>
        <v>60000</v>
      </c>
      <c r="O1137" s="172">
        <f t="shared" si="106"/>
        <v>8.2191780821917817</v>
      </c>
      <c r="P1137" s="172">
        <f t="shared" si="107"/>
        <v>4.9315068493150687</v>
      </c>
    </row>
    <row r="1138" spans="12:16" ht="15" customHeight="1" x14ac:dyDescent="0.3">
      <c r="L1138" s="171">
        <f t="shared" si="104"/>
        <v>47248</v>
      </c>
      <c r="M1138" s="172">
        <f t="shared" si="103"/>
        <v>0</v>
      </c>
      <c r="N1138" s="172">
        <f t="shared" si="105"/>
        <v>60000</v>
      </c>
      <c r="O1138" s="172">
        <f t="shared" si="106"/>
        <v>8.2191780821917817</v>
      </c>
      <c r="P1138" s="172">
        <f t="shared" si="107"/>
        <v>4.9315068493150687</v>
      </c>
    </row>
    <row r="1139" spans="12:16" ht="15" customHeight="1" x14ac:dyDescent="0.3">
      <c r="L1139" s="171">
        <f t="shared" si="104"/>
        <v>47249</v>
      </c>
      <c r="M1139" s="172">
        <f t="shared" si="103"/>
        <v>0</v>
      </c>
      <c r="N1139" s="172">
        <f t="shared" si="105"/>
        <v>60000</v>
      </c>
      <c r="O1139" s="172">
        <f t="shared" si="106"/>
        <v>8.2191780821917817</v>
      </c>
      <c r="P1139" s="172">
        <f t="shared" si="107"/>
        <v>4.9315068493150687</v>
      </c>
    </row>
    <row r="1140" spans="12:16" ht="15" customHeight="1" x14ac:dyDescent="0.3">
      <c r="L1140" s="171">
        <f t="shared" si="104"/>
        <v>47250</v>
      </c>
      <c r="M1140" s="172">
        <f t="shared" si="103"/>
        <v>0</v>
      </c>
      <c r="N1140" s="172">
        <f t="shared" si="105"/>
        <v>60000</v>
      </c>
      <c r="O1140" s="172">
        <f t="shared" si="106"/>
        <v>8.2191780821917817</v>
      </c>
      <c r="P1140" s="172">
        <f t="shared" si="107"/>
        <v>4.9315068493150687</v>
      </c>
    </row>
    <row r="1141" spans="12:16" ht="15" customHeight="1" x14ac:dyDescent="0.3">
      <c r="L1141" s="171">
        <f t="shared" si="104"/>
        <v>47251</v>
      </c>
      <c r="M1141" s="172">
        <f t="shared" si="103"/>
        <v>0</v>
      </c>
      <c r="N1141" s="172">
        <f t="shared" si="105"/>
        <v>60000</v>
      </c>
      <c r="O1141" s="172">
        <f t="shared" si="106"/>
        <v>8.2191780821917817</v>
      </c>
      <c r="P1141" s="172">
        <f t="shared" si="107"/>
        <v>4.9315068493150687</v>
      </c>
    </row>
    <row r="1142" spans="12:16" ht="15" customHeight="1" x14ac:dyDescent="0.3">
      <c r="L1142" s="171">
        <f t="shared" si="104"/>
        <v>47252</v>
      </c>
      <c r="M1142" s="172">
        <f t="shared" si="103"/>
        <v>0</v>
      </c>
      <c r="N1142" s="172">
        <f t="shared" si="105"/>
        <v>60000</v>
      </c>
      <c r="O1142" s="172">
        <f t="shared" si="106"/>
        <v>8.2191780821917817</v>
      </c>
      <c r="P1142" s="172">
        <f t="shared" si="107"/>
        <v>4.9315068493150687</v>
      </c>
    </row>
    <row r="1143" spans="12:16" ht="15" customHeight="1" x14ac:dyDescent="0.3">
      <c r="L1143" s="171">
        <f t="shared" si="104"/>
        <v>47253</v>
      </c>
      <c r="M1143" s="172">
        <f t="shared" si="103"/>
        <v>0</v>
      </c>
      <c r="N1143" s="172">
        <f t="shared" si="105"/>
        <v>60000</v>
      </c>
      <c r="O1143" s="172">
        <f t="shared" si="106"/>
        <v>8.2191780821917817</v>
      </c>
      <c r="P1143" s="172">
        <f t="shared" si="107"/>
        <v>4.9315068493150687</v>
      </c>
    </row>
    <row r="1144" spans="12:16" ht="15" customHeight="1" x14ac:dyDescent="0.3">
      <c r="L1144" s="171">
        <f t="shared" si="104"/>
        <v>47254</v>
      </c>
      <c r="M1144" s="172">
        <f t="shared" si="103"/>
        <v>0</v>
      </c>
      <c r="N1144" s="172">
        <f t="shared" si="105"/>
        <v>60000</v>
      </c>
      <c r="O1144" s="172">
        <f t="shared" si="106"/>
        <v>8.2191780821917817</v>
      </c>
      <c r="P1144" s="172">
        <f t="shared" si="107"/>
        <v>4.9315068493150687</v>
      </c>
    </row>
    <row r="1145" spans="12:16" ht="15" customHeight="1" x14ac:dyDescent="0.3">
      <c r="L1145" s="171">
        <f t="shared" si="104"/>
        <v>47255</v>
      </c>
      <c r="M1145" s="172">
        <f t="shared" si="103"/>
        <v>0</v>
      </c>
      <c r="N1145" s="172">
        <f t="shared" si="105"/>
        <v>60000</v>
      </c>
      <c r="O1145" s="172">
        <f t="shared" si="106"/>
        <v>8.2191780821917817</v>
      </c>
      <c r="P1145" s="172">
        <f t="shared" si="107"/>
        <v>4.9315068493150687</v>
      </c>
    </row>
    <row r="1146" spans="12:16" ht="15" customHeight="1" x14ac:dyDescent="0.3">
      <c r="L1146" s="171">
        <f t="shared" si="104"/>
        <v>47256</v>
      </c>
      <c r="M1146" s="172">
        <f t="shared" si="103"/>
        <v>0</v>
      </c>
      <c r="N1146" s="172">
        <f t="shared" si="105"/>
        <v>60000</v>
      </c>
      <c r="O1146" s="172">
        <f t="shared" si="106"/>
        <v>8.2191780821917817</v>
      </c>
      <c r="P1146" s="172">
        <f t="shared" si="107"/>
        <v>4.9315068493150687</v>
      </c>
    </row>
    <row r="1147" spans="12:16" ht="15" customHeight="1" x14ac:dyDescent="0.3">
      <c r="L1147" s="171">
        <f t="shared" si="104"/>
        <v>47257</v>
      </c>
      <c r="M1147" s="172">
        <f t="shared" si="103"/>
        <v>0</v>
      </c>
      <c r="N1147" s="172">
        <f t="shared" si="105"/>
        <v>60000</v>
      </c>
      <c r="O1147" s="172">
        <f t="shared" si="106"/>
        <v>8.2191780821917817</v>
      </c>
      <c r="P1147" s="172">
        <f t="shared" si="107"/>
        <v>4.9315068493150687</v>
      </c>
    </row>
    <row r="1148" spans="12:16" ht="15" customHeight="1" x14ac:dyDescent="0.3">
      <c r="L1148" s="171">
        <f t="shared" si="104"/>
        <v>47258</v>
      </c>
      <c r="M1148" s="172">
        <f t="shared" si="103"/>
        <v>0</v>
      </c>
      <c r="N1148" s="172">
        <f t="shared" si="105"/>
        <v>60000</v>
      </c>
      <c r="O1148" s="172">
        <f t="shared" si="106"/>
        <v>8.2191780821917817</v>
      </c>
      <c r="P1148" s="172">
        <f t="shared" si="107"/>
        <v>4.9315068493150687</v>
      </c>
    </row>
    <row r="1149" spans="12:16" ht="15" customHeight="1" x14ac:dyDescent="0.3">
      <c r="L1149" s="171">
        <f t="shared" si="104"/>
        <v>47259</v>
      </c>
      <c r="M1149" s="172">
        <f t="shared" si="103"/>
        <v>0</v>
      </c>
      <c r="N1149" s="172">
        <f t="shared" si="105"/>
        <v>60000</v>
      </c>
      <c r="O1149" s="172">
        <f t="shared" si="106"/>
        <v>8.2191780821917817</v>
      </c>
      <c r="P1149" s="172">
        <f t="shared" si="107"/>
        <v>4.9315068493150687</v>
      </c>
    </row>
    <row r="1150" spans="12:16" ht="15" customHeight="1" x14ac:dyDescent="0.3">
      <c r="L1150" s="171">
        <f t="shared" si="104"/>
        <v>47260</v>
      </c>
      <c r="M1150" s="172">
        <f t="shared" si="103"/>
        <v>0</v>
      </c>
      <c r="N1150" s="172">
        <f t="shared" si="105"/>
        <v>60000</v>
      </c>
      <c r="O1150" s="172">
        <f t="shared" si="106"/>
        <v>8.2191780821917817</v>
      </c>
      <c r="P1150" s="172">
        <f t="shared" si="107"/>
        <v>4.9315068493150687</v>
      </c>
    </row>
    <row r="1151" spans="12:16" ht="15" customHeight="1" x14ac:dyDescent="0.3">
      <c r="L1151" s="171">
        <f t="shared" si="104"/>
        <v>47261</v>
      </c>
      <c r="M1151" s="172">
        <f t="shared" si="103"/>
        <v>0</v>
      </c>
      <c r="N1151" s="172">
        <f t="shared" si="105"/>
        <v>60000</v>
      </c>
      <c r="O1151" s="172">
        <f t="shared" si="106"/>
        <v>8.2191780821917817</v>
      </c>
      <c r="P1151" s="172">
        <f t="shared" si="107"/>
        <v>4.9315068493150687</v>
      </c>
    </row>
    <row r="1152" spans="12:16" ht="15" customHeight="1" x14ac:dyDescent="0.3">
      <c r="L1152" s="171">
        <f t="shared" si="104"/>
        <v>47262</v>
      </c>
      <c r="M1152" s="172">
        <f t="shared" si="103"/>
        <v>0</v>
      </c>
      <c r="N1152" s="172">
        <f t="shared" si="105"/>
        <v>60000</v>
      </c>
      <c r="O1152" s="172">
        <f t="shared" si="106"/>
        <v>8.2191780821917817</v>
      </c>
      <c r="P1152" s="172">
        <f t="shared" si="107"/>
        <v>4.9315068493150687</v>
      </c>
    </row>
    <row r="1153" spans="12:16" ht="15" customHeight="1" x14ac:dyDescent="0.3">
      <c r="L1153" s="171">
        <f t="shared" si="104"/>
        <v>47263</v>
      </c>
      <c r="M1153" s="172">
        <f t="shared" si="103"/>
        <v>0</v>
      </c>
      <c r="N1153" s="172">
        <f t="shared" si="105"/>
        <v>60000</v>
      </c>
      <c r="O1153" s="172">
        <f t="shared" si="106"/>
        <v>8.2191780821917817</v>
      </c>
      <c r="P1153" s="172">
        <f t="shared" si="107"/>
        <v>4.9315068493150687</v>
      </c>
    </row>
    <row r="1154" spans="12:16" ht="15" customHeight="1" x14ac:dyDescent="0.3">
      <c r="L1154" s="171">
        <f t="shared" si="104"/>
        <v>47264</v>
      </c>
      <c r="M1154" s="172">
        <f t="shared" si="103"/>
        <v>0</v>
      </c>
      <c r="N1154" s="172">
        <f t="shared" si="105"/>
        <v>60000</v>
      </c>
      <c r="O1154" s="172">
        <f t="shared" si="106"/>
        <v>8.2191780821917817</v>
      </c>
      <c r="P1154" s="172">
        <f t="shared" si="107"/>
        <v>4.9315068493150687</v>
      </c>
    </row>
    <row r="1155" spans="12:16" ht="15" customHeight="1" x14ac:dyDescent="0.3">
      <c r="L1155" s="171">
        <f t="shared" si="104"/>
        <v>47265</v>
      </c>
      <c r="M1155" s="172">
        <f t="shared" si="103"/>
        <v>0</v>
      </c>
      <c r="N1155" s="172">
        <f t="shared" si="105"/>
        <v>60000</v>
      </c>
      <c r="O1155" s="172">
        <f t="shared" si="106"/>
        <v>8.2191780821917817</v>
      </c>
      <c r="P1155" s="172">
        <f t="shared" si="107"/>
        <v>4.9315068493150687</v>
      </c>
    </row>
    <row r="1156" spans="12:16" ht="15" customHeight="1" x14ac:dyDescent="0.3">
      <c r="L1156" s="171">
        <f t="shared" si="104"/>
        <v>47266</v>
      </c>
      <c r="M1156" s="172">
        <f t="shared" si="103"/>
        <v>0</v>
      </c>
      <c r="N1156" s="172">
        <f t="shared" si="105"/>
        <v>60000</v>
      </c>
      <c r="O1156" s="172">
        <f t="shared" si="106"/>
        <v>8.2191780821917817</v>
      </c>
      <c r="P1156" s="172">
        <f t="shared" si="107"/>
        <v>4.9315068493150687</v>
      </c>
    </row>
    <row r="1157" spans="12:16" ht="15" customHeight="1" x14ac:dyDescent="0.3">
      <c r="L1157" s="171">
        <f t="shared" si="104"/>
        <v>47267</v>
      </c>
      <c r="M1157" s="172">
        <f t="shared" si="103"/>
        <v>0</v>
      </c>
      <c r="N1157" s="172">
        <f t="shared" si="105"/>
        <v>60000</v>
      </c>
      <c r="O1157" s="172">
        <f t="shared" si="106"/>
        <v>8.2191780821917817</v>
      </c>
      <c r="P1157" s="172">
        <f t="shared" si="107"/>
        <v>4.9315068493150687</v>
      </c>
    </row>
    <row r="1158" spans="12:16" ht="15" customHeight="1" x14ac:dyDescent="0.3">
      <c r="L1158" s="171">
        <f t="shared" si="104"/>
        <v>47268</v>
      </c>
      <c r="M1158" s="172">
        <f t="shared" si="103"/>
        <v>0</v>
      </c>
      <c r="N1158" s="172">
        <f t="shared" si="105"/>
        <v>60000</v>
      </c>
      <c r="O1158" s="172">
        <f t="shared" si="106"/>
        <v>8.2191780821917817</v>
      </c>
      <c r="P1158" s="172">
        <f t="shared" si="107"/>
        <v>4.9315068493150687</v>
      </c>
    </row>
    <row r="1159" spans="12:16" ht="15" customHeight="1" x14ac:dyDescent="0.3">
      <c r="L1159" s="171">
        <f t="shared" si="104"/>
        <v>47269</v>
      </c>
      <c r="M1159" s="172">
        <f t="shared" si="103"/>
        <v>0</v>
      </c>
      <c r="N1159" s="172">
        <f t="shared" si="105"/>
        <v>60000</v>
      </c>
      <c r="O1159" s="172">
        <f t="shared" si="106"/>
        <v>8.2191780821917817</v>
      </c>
      <c r="P1159" s="172">
        <f t="shared" si="107"/>
        <v>4.9315068493150687</v>
      </c>
    </row>
    <row r="1160" spans="12:16" ht="15" customHeight="1" x14ac:dyDescent="0.3">
      <c r="L1160" s="171">
        <f t="shared" si="104"/>
        <v>47270</v>
      </c>
      <c r="M1160" s="172">
        <f t="shared" si="103"/>
        <v>0</v>
      </c>
      <c r="N1160" s="172">
        <f t="shared" si="105"/>
        <v>60000</v>
      </c>
      <c r="O1160" s="172">
        <f t="shared" si="106"/>
        <v>8.2191780821917817</v>
      </c>
      <c r="P1160" s="172">
        <f t="shared" si="107"/>
        <v>4.9315068493150687</v>
      </c>
    </row>
    <row r="1161" spans="12:16" ht="15" customHeight="1" x14ac:dyDescent="0.3">
      <c r="L1161" s="171">
        <f t="shared" si="104"/>
        <v>47271</v>
      </c>
      <c r="M1161" s="172">
        <f t="shared" si="103"/>
        <v>0</v>
      </c>
      <c r="N1161" s="172">
        <f t="shared" si="105"/>
        <v>60000</v>
      </c>
      <c r="O1161" s="172">
        <f t="shared" si="106"/>
        <v>8.2191780821917817</v>
      </c>
      <c r="P1161" s="172">
        <f t="shared" si="107"/>
        <v>4.9315068493150687</v>
      </c>
    </row>
    <row r="1162" spans="12:16" ht="15" customHeight="1" x14ac:dyDescent="0.3">
      <c r="L1162" s="171">
        <f t="shared" si="104"/>
        <v>47272</v>
      </c>
      <c r="M1162" s="172">
        <f t="shared" si="103"/>
        <v>0</v>
      </c>
      <c r="N1162" s="172">
        <f t="shared" si="105"/>
        <v>60000</v>
      </c>
      <c r="O1162" s="172">
        <f t="shared" si="106"/>
        <v>8.2191780821917817</v>
      </c>
      <c r="P1162" s="172">
        <f t="shared" si="107"/>
        <v>4.9315068493150687</v>
      </c>
    </row>
    <row r="1163" spans="12:16" ht="15" customHeight="1" x14ac:dyDescent="0.3">
      <c r="L1163" s="171">
        <f t="shared" si="104"/>
        <v>47273</v>
      </c>
      <c r="M1163" s="172">
        <f t="shared" si="103"/>
        <v>0</v>
      </c>
      <c r="N1163" s="172">
        <f t="shared" si="105"/>
        <v>60000</v>
      </c>
      <c r="O1163" s="172">
        <f t="shared" si="106"/>
        <v>8.2191780821917817</v>
      </c>
      <c r="P1163" s="172">
        <f t="shared" si="107"/>
        <v>4.9315068493150687</v>
      </c>
    </row>
    <row r="1164" spans="12:16" ht="15" customHeight="1" x14ac:dyDescent="0.3">
      <c r="L1164" s="171">
        <f t="shared" si="104"/>
        <v>47274</v>
      </c>
      <c r="M1164" s="172">
        <f t="shared" si="103"/>
        <v>0</v>
      </c>
      <c r="N1164" s="172">
        <f t="shared" si="105"/>
        <v>60000</v>
      </c>
      <c r="O1164" s="172">
        <f t="shared" si="106"/>
        <v>8.2191780821917817</v>
      </c>
      <c r="P1164" s="172">
        <f t="shared" si="107"/>
        <v>4.9315068493150687</v>
      </c>
    </row>
    <row r="1165" spans="12:16" ht="15" customHeight="1" x14ac:dyDescent="0.3">
      <c r="L1165" s="171">
        <f t="shared" si="104"/>
        <v>47275</v>
      </c>
      <c r="M1165" s="172">
        <f t="shared" si="103"/>
        <v>0</v>
      </c>
      <c r="N1165" s="172">
        <f t="shared" si="105"/>
        <v>60000</v>
      </c>
      <c r="O1165" s="172">
        <f t="shared" si="106"/>
        <v>8.2191780821917817</v>
      </c>
      <c r="P1165" s="172">
        <f t="shared" si="107"/>
        <v>4.9315068493150687</v>
      </c>
    </row>
    <row r="1166" spans="12:16" ht="15" customHeight="1" x14ac:dyDescent="0.3">
      <c r="L1166" s="171">
        <f t="shared" si="104"/>
        <v>47276</v>
      </c>
      <c r="M1166" s="172">
        <f t="shared" si="103"/>
        <v>0</v>
      </c>
      <c r="N1166" s="172">
        <f t="shared" si="105"/>
        <v>60000</v>
      </c>
      <c r="O1166" s="172">
        <f t="shared" si="106"/>
        <v>8.2191780821917817</v>
      </c>
      <c r="P1166" s="172">
        <f t="shared" si="107"/>
        <v>4.9315068493150687</v>
      </c>
    </row>
    <row r="1167" spans="12:16" ht="15" customHeight="1" x14ac:dyDescent="0.3">
      <c r="L1167" s="171">
        <f t="shared" si="104"/>
        <v>47277</v>
      </c>
      <c r="M1167" s="172">
        <f t="shared" si="103"/>
        <v>0</v>
      </c>
      <c r="N1167" s="172">
        <f t="shared" si="105"/>
        <v>60000</v>
      </c>
      <c r="O1167" s="172">
        <f t="shared" si="106"/>
        <v>8.2191780821917817</v>
      </c>
      <c r="P1167" s="172">
        <f t="shared" si="107"/>
        <v>4.9315068493150687</v>
      </c>
    </row>
    <row r="1168" spans="12:16" ht="15" customHeight="1" x14ac:dyDescent="0.3">
      <c r="L1168" s="171">
        <f t="shared" si="104"/>
        <v>47278</v>
      </c>
      <c r="M1168" s="172">
        <f t="shared" si="103"/>
        <v>0</v>
      </c>
      <c r="N1168" s="172">
        <f t="shared" si="105"/>
        <v>60000</v>
      </c>
      <c r="O1168" s="172">
        <f t="shared" si="106"/>
        <v>8.2191780821917817</v>
      </c>
      <c r="P1168" s="172">
        <f t="shared" si="107"/>
        <v>4.9315068493150687</v>
      </c>
    </row>
    <row r="1169" spans="12:16" ht="15" customHeight="1" x14ac:dyDescent="0.3">
      <c r="L1169" s="171">
        <f t="shared" si="104"/>
        <v>47279</v>
      </c>
      <c r="M1169" s="172">
        <f t="shared" si="103"/>
        <v>0</v>
      </c>
      <c r="N1169" s="172">
        <f t="shared" si="105"/>
        <v>60000</v>
      </c>
      <c r="O1169" s="172">
        <f t="shared" si="106"/>
        <v>8.2191780821917817</v>
      </c>
      <c r="P1169" s="172">
        <f t="shared" si="107"/>
        <v>4.9315068493150687</v>
      </c>
    </row>
    <row r="1170" spans="12:16" ht="15" customHeight="1" x14ac:dyDescent="0.3">
      <c r="L1170" s="171">
        <f t="shared" si="104"/>
        <v>47280</v>
      </c>
      <c r="M1170" s="172">
        <f t="shared" si="103"/>
        <v>0</v>
      </c>
      <c r="N1170" s="172">
        <f t="shared" si="105"/>
        <v>60000</v>
      </c>
      <c r="O1170" s="172">
        <f t="shared" si="106"/>
        <v>8.2191780821917817</v>
      </c>
      <c r="P1170" s="172">
        <f t="shared" si="107"/>
        <v>4.9315068493150687</v>
      </c>
    </row>
    <row r="1171" spans="12:16" ht="15" customHeight="1" x14ac:dyDescent="0.3">
      <c r="L1171" s="171">
        <f t="shared" si="104"/>
        <v>47281</v>
      </c>
      <c r="M1171" s="172">
        <f t="shared" ref="M1171:M1234" si="108">IFERROR(VLOOKUP(L1171,$B$19:$E$80,4,FALSE),0)</f>
        <v>0</v>
      </c>
      <c r="N1171" s="172">
        <f t="shared" si="105"/>
        <v>60000</v>
      </c>
      <c r="O1171" s="172">
        <f t="shared" si="106"/>
        <v>8.2191780821917817</v>
      </c>
      <c r="P1171" s="172">
        <f t="shared" si="107"/>
        <v>4.9315068493150687</v>
      </c>
    </row>
    <row r="1172" spans="12:16" ht="15" customHeight="1" x14ac:dyDescent="0.3">
      <c r="L1172" s="171">
        <f t="shared" ref="L1172:L1235" si="109">IFERROR(IF(MAX(L1171+1,$F$5+1)&gt;$J$10,"-",MAX(L1171+1,$F$5+1)),"-")</f>
        <v>47282</v>
      </c>
      <c r="M1172" s="172">
        <f t="shared" si="108"/>
        <v>0</v>
      </c>
      <c r="N1172" s="172">
        <f t="shared" ref="N1172:N1235" si="110">IF(ISNUMBER(N1171),N1171-M1172,$E$8)</f>
        <v>60000</v>
      </c>
      <c r="O1172" s="172">
        <f t="shared" ref="O1172:O1235" si="111">IFERROR(IF(ISNUMBER(N1171),N1171,$E$8)*IF(L1172&gt;=$J$8,$E$13,$E$12)/IF(MOD(YEAR(L1172),4),365,366)*IF(ISBLANK(L1171),L1172-$F$5,L1172-L1171),0)</f>
        <v>8.2191780821917817</v>
      </c>
      <c r="P1172" s="172">
        <f t="shared" ref="P1172:P1235" si="112">IFERROR(IF(ISNUMBER(N1171),N1171,$E$8)*3%/IF(MOD(YEAR(L1172),4),365,366)*IF(ISBLANK(L1171),(L1172-$F$5),L1172-L1171),0)</f>
        <v>4.9315068493150687</v>
      </c>
    </row>
    <row r="1173" spans="12:16" ht="15" customHeight="1" x14ac:dyDescent="0.3">
      <c r="L1173" s="171">
        <f t="shared" si="109"/>
        <v>47283</v>
      </c>
      <c r="M1173" s="172">
        <f t="shared" si="108"/>
        <v>0</v>
      </c>
      <c r="N1173" s="172">
        <f t="shared" si="110"/>
        <v>60000</v>
      </c>
      <c r="O1173" s="172">
        <f t="shared" si="111"/>
        <v>8.2191780821917817</v>
      </c>
      <c r="P1173" s="172">
        <f t="shared" si="112"/>
        <v>4.9315068493150687</v>
      </c>
    </row>
    <row r="1174" spans="12:16" ht="15" customHeight="1" x14ac:dyDescent="0.3">
      <c r="L1174" s="171">
        <f t="shared" si="109"/>
        <v>47284</v>
      </c>
      <c r="M1174" s="172">
        <f t="shared" si="108"/>
        <v>0</v>
      </c>
      <c r="N1174" s="172">
        <f t="shared" si="110"/>
        <v>60000</v>
      </c>
      <c r="O1174" s="172">
        <f t="shared" si="111"/>
        <v>8.2191780821917817</v>
      </c>
      <c r="P1174" s="172">
        <f t="shared" si="112"/>
        <v>4.9315068493150687</v>
      </c>
    </row>
    <row r="1175" spans="12:16" ht="15" customHeight="1" x14ac:dyDescent="0.3">
      <c r="L1175" s="171">
        <f t="shared" si="109"/>
        <v>47285</v>
      </c>
      <c r="M1175" s="172">
        <f t="shared" si="108"/>
        <v>0</v>
      </c>
      <c r="N1175" s="172">
        <f t="shared" si="110"/>
        <v>60000</v>
      </c>
      <c r="O1175" s="172">
        <f t="shared" si="111"/>
        <v>8.2191780821917817</v>
      </c>
      <c r="P1175" s="172">
        <f t="shared" si="112"/>
        <v>4.9315068493150687</v>
      </c>
    </row>
    <row r="1176" spans="12:16" ht="15" customHeight="1" x14ac:dyDescent="0.3">
      <c r="L1176" s="171">
        <f t="shared" si="109"/>
        <v>47286</v>
      </c>
      <c r="M1176" s="172">
        <f t="shared" si="108"/>
        <v>0</v>
      </c>
      <c r="N1176" s="172">
        <f t="shared" si="110"/>
        <v>60000</v>
      </c>
      <c r="O1176" s="172">
        <f t="shared" si="111"/>
        <v>8.2191780821917817</v>
      </c>
      <c r="P1176" s="172">
        <f t="shared" si="112"/>
        <v>4.9315068493150687</v>
      </c>
    </row>
    <row r="1177" spans="12:16" ht="15" customHeight="1" x14ac:dyDescent="0.3">
      <c r="L1177" s="171">
        <f t="shared" si="109"/>
        <v>47287</v>
      </c>
      <c r="M1177" s="172">
        <f t="shared" si="108"/>
        <v>0</v>
      </c>
      <c r="N1177" s="172">
        <f t="shared" si="110"/>
        <v>60000</v>
      </c>
      <c r="O1177" s="172">
        <f t="shared" si="111"/>
        <v>8.2191780821917817</v>
      </c>
      <c r="P1177" s="172">
        <f t="shared" si="112"/>
        <v>4.9315068493150687</v>
      </c>
    </row>
    <row r="1178" spans="12:16" ht="15" customHeight="1" x14ac:dyDescent="0.3">
      <c r="L1178" s="171">
        <f t="shared" si="109"/>
        <v>47288</v>
      </c>
      <c r="M1178" s="172">
        <f t="shared" si="108"/>
        <v>0</v>
      </c>
      <c r="N1178" s="172">
        <f t="shared" si="110"/>
        <v>60000</v>
      </c>
      <c r="O1178" s="172">
        <f t="shared" si="111"/>
        <v>8.2191780821917817</v>
      </c>
      <c r="P1178" s="172">
        <f t="shared" si="112"/>
        <v>4.9315068493150687</v>
      </c>
    </row>
    <row r="1179" spans="12:16" ht="15" customHeight="1" x14ac:dyDescent="0.3">
      <c r="L1179" s="171">
        <f t="shared" si="109"/>
        <v>47289</v>
      </c>
      <c r="M1179" s="172">
        <f t="shared" si="108"/>
        <v>0</v>
      </c>
      <c r="N1179" s="172">
        <f t="shared" si="110"/>
        <v>60000</v>
      </c>
      <c r="O1179" s="172">
        <f t="shared" si="111"/>
        <v>8.2191780821917817</v>
      </c>
      <c r="P1179" s="172">
        <f t="shared" si="112"/>
        <v>4.9315068493150687</v>
      </c>
    </row>
    <row r="1180" spans="12:16" ht="15" customHeight="1" x14ac:dyDescent="0.3">
      <c r="L1180" s="171">
        <f t="shared" si="109"/>
        <v>47290</v>
      </c>
      <c r="M1180" s="172">
        <f t="shared" si="108"/>
        <v>0</v>
      </c>
      <c r="N1180" s="172">
        <f t="shared" si="110"/>
        <v>60000</v>
      </c>
      <c r="O1180" s="172">
        <f t="shared" si="111"/>
        <v>8.2191780821917817</v>
      </c>
      <c r="P1180" s="172">
        <f t="shared" si="112"/>
        <v>4.9315068493150687</v>
      </c>
    </row>
    <row r="1181" spans="12:16" ht="15" customHeight="1" x14ac:dyDescent="0.3">
      <c r="L1181" s="171">
        <f t="shared" si="109"/>
        <v>47291</v>
      </c>
      <c r="M1181" s="172">
        <f t="shared" si="108"/>
        <v>0</v>
      </c>
      <c r="N1181" s="172">
        <f t="shared" si="110"/>
        <v>60000</v>
      </c>
      <c r="O1181" s="172">
        <f t="shared" si="111"/>
        <v>8.2191780821917817</v>
      </c>
      <c r="P1181" s="172">
        <f t="shared" si="112"/>
        <v>4.9315068493150687</v>
      </c>
    </row>
    <row r="1182" spans="12:16" ht="15" customHeight="1" x14ac:dyDescent="0.3">
      <c r="L1182" s="171">
        <f t="shared" si="109"/>
        <v>47292</v>
      </c>
      <c r="M1182" s="172">
        <f t="shared" si="108"/>
        <v>0</v>
      </c>
      <c r="N1182" s="172">
        <f t="shared" si="110"/>
        <v>60000</v>
      </c>
      <c r="O1182" s="172">
        <f t="shared" si="111"/>
        <v>8.2191780821917817</v>
      </c>
      <c r="P1182" s="172">
        <f t="shared" si="112"/>
        <v>4.9315068493150687</v>
      </c>
    </row>
    <row r="1183" spans="12:16" ht="15" customHeight="1" x14ac:dyDescent="0.3">
      <c r="L1183" s="171">
        <f t="shared" si="109"/>
        <v>47293</v>
      </c>
      <c r="M1183" s="172">
        <f t="shared" si="108"/>
        <v>0</v>
      </c>
      <c r="N1183" s="172">
        <f t="shared" si="110"/>
        <v>60000</v>
      </c>
      <c r="O1183" s="172">
        <f t="shared" si="111"/>
        <v>8.2191780821917817</v>
      </c>
      <c r="P1183" s="172">
        <f t="shared" si="112"/>
        <v>4.9315068493150687</v>
      </c>
    </row>
    <row r="1184" spans="12:16" ht="15" customHeight="1" x14ac:dyDescent="0.3">
      <c r="L1184" s="171">
        <f t="shared" si="109"/>
        <v>47294</v>
      </c>
      <c r="M1184" s="172">
        <f t="shared" si="108"/>
        <v>0</v>
      </c>
      <c r="N1184" s="172">
        <f t="shared" si="110"/>
        <v>60000</v>
      </c>
      <c r="O1184" s="172">
        <f t="shared" si="111"/>
        <v>8.2191780821917817</v>
      </c>
      <c r="P1184" s="172">
        <f t="shared" si="112"/>
        <v>4.9315068493150687</v>
      </c>
    </row>
    <row r="1185" spans="12:16" ht="15" customHeight="1" x14ac:dyDescent="0.3">
      <c r="L1185" s="171">
        <f t="shared" si="109"/>
        <v>47295</v>
      </c>
      <c r="M1185" s="172">
        <f t="shared" si="108"/>
        <v>0</v>
      </c>
      <c r="N1185" s="172">
        <f t="shared" si="110"/>
        <v>60000</v>
      </c>
      <c r="O1185" s="172">
        <f t="shared" si="111"/>
        <v>8.2191780821917817</v>
      </c>
      <c r="P1185" s="172">
        <f t="shared" si="112"/>
        <v>4.9315068493150687</v>
      </c>
    </row>
    <row r="1186" spans="12:16" ht="15" customHeight="1" x14ac:dyDescent="0.3">
      <c r="L1186" s="171">
        <f t="shared" si="109"/>
        <v>47296</v>
      </c>
      <c r="M1186" s="172">
        <f t="shared" si="108"/>
        <v>0</v>
      </c>
      <c r="N1186" s="172">
        <f t="shared" si="110"/>
        <v>60000</v>
      </c>
      <c r="O1186" s="172">
        <f t="shared" si="111"/>
        <v>8.2191780821917817</v>
      </c>
      <c r="P1186" s="172">
        <f t="shared" si="112"/>
        <v>4.9315068493150687</v>
      </c>
    </row>
    <row r="1187" spans="12:16" ht="15" customHeight="1" x14ac:dyDescent="0.3">
      <c r="L1187" s="171">
        <f t="shared" si="109"/>
        <v>47297</v>
      </c>
      <c r="M1187" s="172">
        <f t="shared" si="108"/>
        <v>0</v>
      </c>
      <c r="N1187" s="172">
        <f t="shared" si="110"/>
        <v>60000</v>
      </c>
      <c r="O1187" s="172">
        <f t="shared" si="111"/>
        <v>8.2191780821917817</v>
      </c>
      <c r="P1187" s="172">
        <f t="shared" si="112"/>
        <v>4.9315068493150687</v>
      </c>
    </row>
    <row r="1188" spans="12:16" ht="15" customHeight="1" x14ac:dyDescent="0.3">
      <c r="L1188" s="171">
        <f t="shared" si="109"/>
        <v>47298</v>
      </c>
      <c r="M1188" s="172">
        <f t="shared" si="108"/>
        <v>0</v>
      </c>
      <c r="N1188" s="172">
        <f t="shared" si="110"/>
        <v>60000</v>
      </c>
      <c r="O1188" s="172">
        <f t="shared" si="111"/>
        <v>8.2191780821917817</v>
      </c>
      <c r="P1188" s="172">
        <f t="shared" si="112"/>
        <v>4.9315068493150687</v>
      </c>
    </row>
    <row r="1189" spans="12:16" ht="15" customHeight="1" x14ac:dyDescent="0.3">
      <c r="L1189" s="171">
        <f t="shared" si="109"/>
        <v>47299</v>
      </c>
      <c r="M1189" s="172">
        <f t="shared" si="108"/>
        <v>7500</v>
      </c>
      <c r="N1189" s="172">
        <f t="shared" si="110"/>
        <v>52500</v>
      </c>
      <c r="O1189" s="172">
        <f t="shared" si="111"/>
        <v>8.2191780821917817</v>
      </c>
      <c r="P1189" s="172">
        <f t="shared" si="112"/>
        <v>4.9315068493150687</v>
      </c>
    </row>
    <row r="1190" spans="12:16" ht="15" customHeight="1" x14ac:dyDescent="0.3">
      <c r="L1190" s="171">
        <f t="shared" si="109"/>
        <v>47300</v>
      </c>
      <c r="M1190" s="172">
        <f t="shared" si="108"/>
        <v>0</v>
      </c>
      <c r="N1190" s="172">
        <f t="shared" si="110"/>
        <v>52500</v>
      </c>
      <c r="O1190" s="172">
        <f t="shared" si="111"/>
        <v>7.1917808219178081</v>
      </c>
      <c r="P1190" s="172">
        <f t="shared" si="112"/>
        <v>4.3150684931506849</v>
      </c>
    </row>
    <row r="1191" spans="12:16" ht="15" customHeight="1" x14ac:dyDescent="0.3">
      <c r="L1191" s="171">
        <f t="shared" si="109"/>
        <v>47301</v>
      </c>
      <c r="M1191" s="172">
        <f t="shared" si="108"/>
        <v>0</v>
      </c>
      <c r="N1191" s="172">
        <f t="shared" si="110"/>
        <v>52500</v>
      </c>
      <c r="O1191" s="172">
        <f t="shared" si="111"/>
        <v>7.1917808219178081</v>
      </c>
      <c r="P1191" s="172">
        <f t="shared" si="112"/>
        <v>4.3150684931506849</v>
      </c>
    </row>
    <row r="1192" spans="12:16" ht="15" customHeight="1" x14ac:dyDescent="0.3">
      <c r="L1192" s="171">
        <f t="shared" si="109"/>
        <v>47302</v>
      </c>
      <c r="M1192" s="172">
        <f t="shared" si="108"/>
        <v>0</v>
      </c>
      <c r="N1192" s="172">
        <f t="shared" si="110"/>
        <v>52500</v>
      </c>
      <c r="O1192" s="172">
        <f t="shared" si="111"/>
        <v>7.1917808219178081</v>
      </c>
      <c r="P1192" s="172">
        <f t="shared" si="112"/>
        <v>4.3150684931506849</v>
      </c>
    </row>
    <row r="1193" spans="12:16" ht="15" customHeight="1" x14ac:dyDescent="0.3">
      <c r="L1193" s="171">
        <f t="shared" si="109"/>
        <v>47303</v>
      </c>
      <c r="M1193" s="172">
        <f t="shared" si="108"/>
        <v>0</v>
      </c>
      <c r="N1193" s="172">
        <f t="shared" si="110"/>
        <v>52500</v>
      </c>
      <c r="O1193" s="172">
        <f t="shared" si="111"/>
        <v>7.1917808219178081</v>
      </c>
      <c r="P1193" s="172">
        <f t="shared" si="112"/>
        <v>4.3150684931506849</v>
      </c>
    </row>
    <row r="1194" spans="12:16" ht="15" customHeight="1" x14ac:dyDescent="0.3">
      <c r="L1194" s="171">
        <f t="shared" si="109"/>
        <v>47304</v>
      </c>
      <c r="M1194" s="172">
        <f t="shared" si="108"/>
        <v>0</v>
      </c>
      <c r="N1194" s="172">
        <f t="shared" si="110"/>
        <v>52500</v>
      </c>
      <c r="O1194" s="172">
        <f t="shared" si="111"/>
        <v>7.1917808219178081</v>
      </c>
      <c r="P1194" s="172">
        <f t="shared" si="112"/>
        <v>4.3150684931506849</v>
      </c>
    </row>
    <row r="1195" spans="12:16" ht="15" customHeight="1" x14ac:dyDescent="0.3">
      <c r="L1195" s="171">
        <f t="shared" si="109"/>
        <v>47305</v>
      </c>
      <c r="M1195" s="172">
        <f t="shared" si="108"/>
        <v>0</v>
      </c>
      <c r="N1195" s="172">
        <f t="shared" si="110"/>
        <v>52500</v>
      </c>
      <c r="O1195" s="172">
        <f t="shared" si="111"/>
        <v>7.1917808219178081</v>
      </c>
      <c r="P1195" s="172">
        <f t="shared" si="112"/>
        <v>4.3150684931506849</v>
      </c>
    </row>
    <row r="1196" spans="12:16" ht="15" customHeight="1" x14ac:dyDescent="0.3">
      <c r="L1196" s="171">
        <f t="shared" si="109"/>
        <v>47306</v>
      </c>
      <c r="M1196" s="172">
        <f t="shared" si="108"/>
        <v>0</v>
      </c>
      <c r="N1196" s="172">
        <f t="shared" si="110"/>
        <v>52500</v>
      </c>
      <c r="O1196" s="172">
        <f t="shared" si="111"/>
        <v>7.1917808219178081</v>
      </c>
      <c r="P1196" s="172">
        <f t="shared" si="112"/>
        <v>4.3150684931506849</v>
      </c>
    </row>
    <row r="1197" spans="12:16" ht="15" customHeight="1" x14ac:dyDescent="0.3">
      <c r="L1197" s="171">
        <f t="shared" si="109"/>
        <v>47307</v>
      </c>
      <c r="M1197" s="172">
        <f t="shared" si="108"/>
        <v>0</v>
      </c>
      <c r="N1197" s="172">
        <f t="shared" si="110"/>
        <v>52500</v>
      </c>
      <c r="O1197" s="172">
        <f t="shared" si="111"/>
        <v>7.1917808219178081</v>
      </c>
      <c r="P1197" s="172">
        <f t="shared" si="112"/>
        <v>4.3150684931506849</v>
      </c>
    </row>
    <row r="1198" spans="12:16" ht="15" customHeight="1" x14ac:dyDescent="0.3">
      <c r="L1198" s="171">
        <f t="shared" si="109"/>
        <v>47308</v>
      </c>
      <c r="M1198" s="172">
        <f t="shared" si="108"/>
        <v>0</v>
      </c>
      <c r="N1198" s="172">
        <f t="shared" si="110"/>
        <v>52500</v>
      </c>
      <c r="O1198" s="172">
        <f t="shared" si="111"/>
        <v>7.1917808219178081</v>
      </c>
      <c r="P1198" s="172">
        <f t="shared" si="112"/>
        <v>4.3150684931506849</v>
      </c>
    </row>
    <row r="1199" spans="12:16" ht="15" customHeight="1" x14ac:dyDescent="0.3">
      <c r="L1199" s="171">
        <f t="shared" si="109"/>
        <v>47309</v>
      </c>
      <c r="M1199" s="172">
        <f t="shared" si="108"/>
        <v>0</v>
      </c>
      <c r="N1199" s="172">
        <f t="shared" si="110"/>
        <v>52500</v>
      </c>
      <c r="O1199" s="172">
        <f t="shared" si="111"/>
        <v>7.1917808219178081</v>
      </c>
      <c r="P1199" s="172">
        <f t="shared" si="112"/>
        <v>4.3150684931506849</v>
      </c>
    </row>
    <row r="1200" spans="12:16" ht="15" customHeight="1" x14ac:dyDescent="0.3">
      <c r="L1200" s="171">
        <f t="shared" si="109"/>
        <v>47310</v>
      </c>
      <c r="M1200" s="172">
        <f t="shared" si="108"/>
        <v>0</v>
      </c>
      <c r="N1200" s="172">
        <f t="shared" si="110"/>
        <v>52500</v>
      </c>
      <c r="O1200" s="172">
        <f t="shared" si="111"/>
        <v>7.1917808219178081</v>
      </c>
      <c r="P1200" s="172">
        <f t="shared" si="112"/>
        <v>4.3150684931506849</v>
      </c>
    </row>
    <row r="1201" spans="12:16" ht="15" customHeight="1" x14ac:dyDescent="0.3">
      <c r="L1201" s="171">
        <f t="shared" si="109"/>
        <v>47311</v>
      </c>
      <c r="M1201" s="172">
        <f t="shared" si="108"/>
        <v>0</v>
      </c>
      <c r="N1201" s="172">
        <f t="shared" si="110"/>
        <v>52500</v>
      </c>
      <c r="O1201" s="172">
        <f t="shared" si="111"/>
        <v>7.1917808219178081</v>
      </c>
      <c r="P1201" s="172">
        <f t="shared" si="112"/>
        <v>4.3150684931506849</v>
      </c>
    </row>
    <row r="1202" spans="12:16" ht="15" customHeight="1" x14ac:dyDescent="0.3">
      <c r="L1202" s="171">
        <f t="shared" si="109"/>
        <v>47312</v>
      </c>
      <c r="M1202" s="172">
        <f t="shared" si="108"/>
        <v>0</v>
      </c>
      <c r="N1202" s="172">
        <f t="shared" si="110"/>
        <v>52500</v>
      </c>
      <c r="O1202" s="172">
        <f t="shared" si="111"/>
        <v>7.1917808219178081</v>
      </c>
      <c r="P1202" s="172">
        <f t="shared" si="112"/>
        <v>4.3150684931506849</v>
      </c>
    </row>
    <row r="1203" spans="12:16" ht="15" customHeight="1" x14ac:dyDescent="0.3">
      <c r="L1203" s="171">
        <f t="shared" si="109"/>
        <v>47313</v>
      </c>
      <c r="M1203" s="172">
        <f t="shared" si="108"/>
        <v>0</v>
      </c>
      <c r="N1203" s="172">
        <f t="shared" si="110"/>
        <v>52500</v>
      </c>
      <c r="O1203" s="172">
        <f t="shared" si="111"/>
        <v>7.1917808219178081</v>
      </c>
      <c r="P1203" s="172">
        <f t="shared" si="112"/>
        <v>4.3150684931506849</v>
      </c>
    </row>
    <row r="1204" spans="12:16" ht="15" customHeight="1" x14ac:dyDescent="0.3">
      <c r="L1204" s="171">
        <f t="shared" si="109"/>
        <v>47314</v>
      </c>
      <c r="M1204" s="172">
        <f t="shared" si="108"/>
        <v>0</v>
      </c>
      <c r="N1204" s="172">
        <f t="shared" si="110"/>
        <v>52500</v>
      </c>
      <c r="O1204" s="172">
        <f t="shared" si="111"/>
        <v>7.1917808219178081</v>
      </c>
      <c r="P1204" s="172">
        <f t="shared" si="112"/>
        <v>4.3150684931506849</v>
      </c>
    </row>
    <row r="1205" spans="12:16" ht="15" customHeight="1" x14ac:dyDescent="0.3">
      <c r="L1205" s="171">
        <f t="shared" si="109"/>
        <v>47315</v>
      </c>
      <c r="M1205" s="172">
        <f t="shared" si="108"/>
        <v>0</v>
      </c>
      <c r="N1205" s="172">
        <f t="shared" si="110"/>
        <v>52500</v>
      </c>
      <c r="O1205" s="172">
        <f t="shared" si="111"/>
        <v>7.1917808219178081</v>
      </c>
      <c r="P1205" s="172">
        <f t="shared" si="112"/>
        <v>4.3150684931506849</v>
      </c>
    </row>
    <row r="1206" spans="12:16" ht="15" customHeight="1" x14ac:dyDescent="0.3">
      <c r="L1206" s="171">
        <f t="shared" si="109"/>
        <v>47316</v>
      </c>
      <c r="M1206" s="172">
        <f t="shared" si="108"/>
        <v>0</v>
      </c>
      <c r="N1206" s="172">
        <f t="shared" si="110"/>
        <v>52500</v>
      </c>
      <c r="O1206" s="172">
        <f t="shared" si="111"/>
        <v>7.1917808219178081</v>
      </c>
      <c r="P1206" s="172">
        <f t="shared" si="112"/>
        <v>4.3150684931506849</v>
      </c>
    </row>
    <row r="1207" spans="12:16" ht="15" customHeight="1" x14ac:dyDescent="0.3">
      <c r="L1207" s="171">
        <f t="shared" si="109"/>
        <v>47317</v>
      </c>
      <c r="M1207" s="172">
        <f t="shared" si="108"/>
        <v>0</v>
      </c>
      <c r="N1207" s="172">
        <f t="shared" si="110"/>
        <v>52500</v>
      </c>
      <c r="O1207" s="172">
        <f t="shared" si="111"/>
        <v>7.1917808219178081</v>
      </c>
      <c r="P1207" s="172">
        <f t="shared" si="112"/>
        <v>4.3150684931506849</v>
      </c>
    </row>
    <row r="1208" spans="12:16" ht="15" customHeight="1" x14ac:dyDescent="0.3">
      <c r="L1208" s="171">
        <f t="shared" si="109"/>
        <v>47318</v>
      </c>
      <c r="M1208" s="172">
        <f t="shared" si="108"/>
        <v>0</v>
      </c>
      <c r="N1208" s="172">
        <f t="shared" si="110"/>
        <v>52500</v>
      </c>
      <c r="O1208" s="172">
        <f t="shared" si="111"/>
        <v>7.1917808219178081</v>
      </c>
      <c r="P1208" s="172">
        <f t="shared" si="112"/>
        <v>4.3150684931506849</v>
      </c>
    </row>
    <row r="1209" spans="12:16" ht="15" customHeight="1" x14ac:dyDescent="0.3">
      <c r="L1209" s="171">
        <f t="shared" si="109"/>
        <v>47319</v>
      </c>
      <c r="M1209" s="172">
        <f t="shared" si="108"/>
        <v>0</v>
      </c>
      <c r="N1209" s="172">
        <f t="shared" si="110"/>
        <v>52500</v>
      </c>
      <c r="O1209" s="172">
        <f t="shared" si="111"/>
        <v>7.1917808219178081</v>
      </c>
      <c r="P1209" s="172">
        <f t="shared" si="112"/>
        <v>4.3150684931506849</v>
      </c>
    </row>
    <row r="1210" spans="12:16" ht="15" customHeight="1" x14ac:dyDescent="0.3">
      <c r="L1210" s="171">
        <f t="shared" si="109"/>
        <v>47320</v>
      </c>
      <c r="M1210" s="172">
        <f t="shared" si="108"/>
        <v>0</v>
      </c>
      <c r="N1210" s="172">
        <f t="shared" si="110"/>
        <v>52500</v>
      </c>
      <c r="O1210" s="172">
        <f t="shared" si="111"/>
        <v>7.1917808219178081</v>
      </c>
      <c r="P1210" s="172">
        <f t="shared" si="112"/>
        <v>4.3150684931506849</v>
      </c>
    </row>
    <row r="1211" spans="12:16" ht="15" customHeight="1" x14ac:dyDescent="0.3">
      <c r="L1211" s="171">
        <f t="shared" si="109"/>
        <v>47321</v>
      </c>
      <c r="M1211" s="172">
        <f t="shared" si="108"/>
        <v>0</v>
      </c>
      <c r="N1211" s="172">
        <f t="shared" si="110"/>
        <v>52500</v>
      </c>
      <c r="O1211" s="172">
        <f t="shared" si="111"/>
        <v>7.1917808219178081</v>
      </c>
      <c r="P1211" s="172">
        <f t="shared" si="112"/>
        <v>4.3150684931506849</v>
      </c>
    </row>
    <row r="1212" spans="12:16" ht="15" customHeight="1" x14ac:dyDescent="0.3">
      <c r="L1212" s="171">
        <f t="shared" si="109"/>
        <v>47322</v>
      </c>
      <c r="M1212" s="172">
        <f t="shared" si="108"/>
        <v>0</v>
      </c>
      <c r="N1212" s="172">
        <f t="shared" si="110"/>
        <v>52500</v>
      </c>
      <c r="O1212" s="172">
        <f t="shared" si="111"/>
        <v>7.1917808219178081</v>
      </c>
      <c r="P1212" s="172">
        <f t="shared" si="112"/>
        <v>4.3150684931506849</v>
      </c>
    </row>
    <row r="1213" spans="12:16" ht="15" customHeight="1" x14ac:dyDescent="0.3">
      <c r="L1213" s="171">
        <f t="shared" si="109"/>
        <v>47323</v>
      </c>
      <c r="M1213" s="172">
        <f t="shared" si="108"/>
        <v>0</v>
      </c>
      <c r="N1213" s="172">
        <f t="shared" si="110"/>
        <v>52500</v>
      </c>
      <c r="O1213" s="172">
        <f t="shared" si="111"/>
        <v>7.1917808219178081</v>
      </c>
      <c r="P1213" s="172">
        <f t="shared" si="112"/>
        <v>4.3150684931506849</v>
      </c>
    </row>
    <row r="1214" spans="12:16" ht="15" customHeight="1" x14ac:dyDescent="0.3">
      <c r="L1214" s="171">
        <f t="shared" si="109"/>
        <v>47324</v>
      </c>
      <c r="M1214" s="172">
        <f t="shared" si="108"/>
        <v>0</v>
      </c>
      <c r="N1214" s="172">
        <f t="shared" si="110"/>
        <v>52500</v>
      </c>
      <c r="O1214" s="172">
        <f t="shared" si="111"/>
        <v>7.1917808219178081</v>
      </c>
      <c r="P1214" s="172">
        <f t="shared" si="112"/>
        <v>4.3150684931506849</v>
      </c>
    </row>
    <row r="1215" spans="12:16" ht="15" customHeight="1" x14ac:dyDescent="0.3">
      <c r="L1215" s="171">
        <f t="shared" si="109"/>
        <v>47325</v>
      </c>
      <c r="M1215" s="172">
        <f t="shared" si="108"/>
        <v>0</v>
      </c>
      <c r="N1215" s="172">
        <f t="shared" si="110"/>
        <v>52500</v>
      </c>
      <c r="O1215" s="172">
        <f t="shared" si="111"/>
        <v>7.1917808219178081</v>
      </c>
      <c r="P1215" s="172">
        <f t="shared" si="112"/>
        <v>4.3150684931506849</v>
      </c>
    </row>
    <row r="1216" spans="12:16" ht="15" customHeight="1" x14ac:dyDescent="0.3">
      <c r="L1216" s="171">
        <f t="shared" si="109"/>
        <v>47326</v>
      </c>
      <c r="M1216" s="172">
        <f t="shared" si="108"/>
        <v>0</v>
      </c>
      <c r="N1216" s="172">
        <f t="shared" si="110"/>
        <v>52500</v>
      </c>
      <c r="O1216" s="172">
        <f t="shared" si="111"/>
        <v>7.1917808219178081</v>
      </c>
      <c r="P1216" s="172">
        <f t="shared" si="112"/>
        <v>4.3150684931506849</v>
      </c>
    </row>
    <row r="1217" spans="12:16" ht="15" customHeight="1" x14ac:dyDescent="0.3">
      <c r="L1217" s="171">
        <f t="shared" si="109"/>
        <v>47327</v>
      </c>
      <c r="M1217" s="172">
        <f t="shared" si="108"/>
        <v>0</v>
      </c>
      <c r="N1217" s="172">
        <f t="shared" si="110"/>
        <v>52500</v>
      </c>
      <c r="O1217" s="172">
        <f t="shared" si="111"/>
        <v>7.1917808219178081</v>
      </c>
      <c r="P1217" s="172">
        <f t="shared" si="112"/>
        <v>4.3150684931506849</v>
      </c>
    </row>
    <row r="1218" spans="12:16" ht="15" customHeight="1" x14ac:dyDescent="0.3">
      <c r="L1218" s="171">
        <f t="shared" si="109"/>
        <v>47328</v>
      </c>
      <c r="M1218" s="172">
        <f t="shared" si="108"/>
        <v>0</v>
      </c>
      <c r="N1218" s="172">
        <f t="shared" si="110"/>
        <v>52500</v>
      </c>
      <c r="O1218" s="172">
        <f t="shared" si="111"/>
        <v>7.1917808219178081</v>
      </c>
      <c r="P1218" s="172">
        <f t="shared" si="112"/>
        <v>4.3150684931506849</v>
      </c>
    </row>
    <row r="1219" spans="12:16" ht="15" customHeight="1" x14ac:dyDescent="0.3">
      <c r="L1219" s="171">
        <f t="shared" si="109"/>
        <v>47329</v>
      </c>
      <c r="M1219" s="172">
        <f t="shared" si="108"/>
        <v>0</v>
      </c>
      <c r="N1219" s="172">
        <f t="shared" si="110"/>
        <v>52500</v>
      </c>
      <c r="O1219" s="172">
        <f t="shared" si="111"/>
        <v>7.1917808219178081</v>
      </c>
      <c r="P1219" s="172">
        <f t="shared" si="112"/>
        <v>4.3150684931506849</v>
      </c>
    </row>
    <row r="1220" spans="12:16" ht="15" customHeight="1" x14ac:dyDescent="0.3">
      <c r="L1220" s="171">
        <f t="shared" si="109"/>
        <v>47330</v>
      </c>
      <c r="M1220" s="172">
        <f t="shared" si="108"/>
        <v>0</v>
      </c>
      <c r="N1220" s="172">
        <f t="shared" si="110"/>
        <v>52500</v>
      </c>
      <c r="O1220" s="172">
        <f t="shared" si="111"/>
        <v>7.1917808219178081</v>
      </c>
      <c r="P1220" s="172">
        <f t="shared" si="112"/>
        <v>4.3150684931506849</v>
      </c>
    </row>
    <row r="1221" spans="12:16" ht="15" customHeight="1" x14ac:dyDescent="0.3">
      <c r="L1221" s="171">
        <f t="shared" si="109"/>
        <v>47331</v>
      </c>
      <c r="M1221" s="172">
        <f t="shared" si="108"/>
        <v>0</v>
      </c>
      <c r="N1221" s="172">
        <f t="shared" si="110"/>
        <v>52500</v>
      </c>
      <c r="O1221" s="172">
        <f t="shared" si="111"/>
        <v>7.1917808219178081</v>
      </c>
      <c r="P1221" s="172">
        <f t="shared" si="112"/>
        <v>4.3150684931506849</v>
      </c>
    </row>
    <row r="1222" spans="12:16" ht="15" customHeight="1" x14ac:dyDescent="0.3">
      <c r="L1222" s="171">
        <f t="shared" si="109"/>
        <v>47332</v>
      </c>
      <c r="M1222" s="172">
        <f t="shared" si="108"/>
        <v>0</v>
      </c>
      <c r="N1222" s="172">
        <f t="shared" si="110"/>
        <v>52500</v>
      </c>
      <c r="O1222" s="172">
        <f t="shared" si="111"/>
        <v>7.1917808219178081</v>
      </c>
      <c r="P1222" s="172">
        <f t="shared" si="112"/>
        <v>4.3150684931506849</v>
      </c>
    </row>
    <row r="1223" spans="12:16" ht="15" customHeight="1" x14ac:dyDescent="0.3">
      <c r="L1223" s="171">
        <f t="shared" si="109"/>
        <v>47333</v>
      </c>
      <c r="M1223" s="172">
        <f t="shared" si="108"/>
        <v>0</v>
      </c>
      <c r="N1223" s="172">
        <f t="shared" si="110"/>
        <v>52500</v>
      </c>
      <c r="O1223" s="172">
        <f t="shared" si="111"/>
        <v>7.1917808219178081</v>
      </c>
      <c r="P1223" s="172">
        <f t="shared" si="112"/>
        <v>4.3150684931506849</v>
      </c>
    </row>
    <row r="1224" spans="12:16" ht="15" customHeight="1" x14ac:dyDescent="0.3">
      <c r="L1224" s="171">
        <f t="shared" si="109"/>
        <v>47334</v>
      </c>
      <c r="M1224" s="172">
        <f t="shared" si="108"/>
        <v>0</v>
      </c>
      <c r="N1224" s="172">
        <f t="shared" si="110"/>
        <v>52500</v>
      </c>
      <c r="O1224" s="172">
        <f t="shared" si="111"/>
        <v>7.1917808219178081</v>
      </c>
      <c r="P1224" s="172">
        <f t="shared" si="112"/>
        <v>4.3150684931506849</v>
      </c>
    </row>
    <row r="1225" spans="12:16" ht="15" customHeight="1" x14ac:dyDescent="0.3">
      <c r="L1225" s="171">
        <f t="shared" si="109"/>
        <v>47335</v>
      </c>
      <c r="M1225" s="172">
        <f t="shared" si="108"/>
        <v>0</v>
      </c>
      <c r="N1225" s="172">
        <f t="shared" si="110"/>
        <v>52500</v>
      </c>
      <c r="O1225" s="172">
        <f t="shared" si="111"/>
        <v>7.1917808219178081</v>
      </c>
      <c r="P1225" s="172">
        <f t="shared" si="112"/>
        <v>4.3150684931506849</v>
      </c>
    </row>
    <row r="1226" spans="12:16" ht="15" customHeight="1" x14ac:dyDescent="0.3">
      <c r="L1226" s="171">
        <f t="shared" si="109"/>
        <v>47336</v>
      </c>
      <c r="M1226" s="172">
        <f t="shared" si="108"/>
        <v>0</v>
      </c>
      <c r="N1226" s="172">
        <f t="shared" si="110"/>
        <v>52500</v>
      </c>
      <c r="O1226" s="172">
        <f t="shared" si="111"/>
        <v>7.1917808219178081</v>
      </c>
      <c r="P1226" s="172">
        <f t="shared" si="112"/>
        <v>4.3150684931506849</v>
      </c>
    </row>
    <row r="1227" spans="12:16" ht="15" customHeight="1" x14ac:dyDescent="0.3">
      <c r="L1227" s="171">
        <f t="shared" si="109"/>
        <v>47337</v>
      </c>
      <c r="M1227" s="172">
        <f t="shared" si="108"/>
        <v>0</v>
      </c>
      <c r="N1227" s="172">
        <f t="shared" si="110"/>
        <v>52500</v>
      </c>
      <c r="O1227" s="172">
        <f t="shared" si="111"/>
        <v>7.1917808219178081</v>
      </c>
      <c r="P1227" s="172">
        <f t="shared" si="112"/>
        <v>4.3150684931506849</v>
      </c>
    </row>
    <row r="1228" spans="12:16" ht="15" customHeight="1" x14ac:dyDescent="0.3">
      <c r="L1228" s="171">
        <f t="shared" si="109"/>
        <v>47338</v>
      </c>
      <c r="M1228" s="172">
        <f t="shared" si="108"/>
        <v>0</v>
      </c>
      <c r="N1228" s="172">
        <f t="shared" si="110"/>
        <v>52500</v>
      </c>
      <c r="O1228" s="172">
        <f t="shared" si="111"/>
        <v>7.1917808219178081</v>
      </c>
      <c r="P1228" s="172">
        <f t="shared" si="112"/>
        <v>4.3150684931506849</v>
      </c>
    </row>
    <row r="1229" spans="12:16" ht="15" customHeight="1" x14ac:dyDescent="0.3">
      <c r="L1229" s="171">
        <f t="shared" si="109"/>
        <v>47339</v>
      </c>
      <c r="M1229" s="172">
        <f t="shared" si="108"/>
        <v>0</v>
      </c>
      <c r="N1229" s="172">
        <f t="shared" si="110"/>
        <v>52500</v>
      </c>
      <c r="O1229" s="172">
        <f t="shared" si="111"/>
        <v>7.1917808219178081</v>
      </c>
      <c r="P1229" s="172">
        <f t="shared" si="112"/>
        <v>4.3150684931506849</v>
      </c>
    </row>
    <row r="1230" spans="12:16" ht="15" customHeight="1" x14ac:dyDescent="0.3">
      <c r="L1230" s="171">
        <f t="shared" si="109"/>
        <v>47340</v>
      </c>
      <c r="M1230" s="172">
        <f t="shared" si="108"/>
        <v>0</v>
      </c>
      <c r="N1230" s="172">
        <f t="shared" si="110"/>
        <v>52500</v>
      </c>
      <c r="O1230" s="172">
        <f t="shared" si="111"/>
        <v>7.1917808219178081</v>
      </c>
      <c r="P1230" s="172">
        <f t="shared" si="112"/>
        <v>4.3150684931506849</v>
      </c>
    </row>
    <row r="1231" spans="12:16" ht="15" customHeight="1" x14ac:dyDescent="0.3">
      <c r="L1231" s="171">
        <f t="shared" si="109"/>
        <v>47341</v>
      </c>
      <c r="M1231" s="172">
        <f t="shared" si="108"/>
        <v>0</v>
      </c>
      <c r="N1231" s="172">
        <f t="shared" si="110"/>
        <v>52500</v>
      </c>
      <c r="O1231" s="172">
        <f t="shared" si="111"/>
        <v>7.1917808219178081</v>
      </c>
      <c r="P1231" s="172">
        <f t="shared" si="112"/>
        <v>4.3150684931506849</v>
      </c>
    </row>
    <row r="1232" spans="12:16" ht="15" customHeight="1" x14ac:dyDescent="0.3">
      <c r="L1232" s="171">
        <f t="shared" si="109"/>
        <v>47342</v>
      </c>
      <c r="M1232" s="172">
        <f t="shared" si="108"/>
        <v>0</v>
      </c>
      <c r="N1232" s="172">
        <f t="shared" si="110"/>
        <v>52500</v>
      </c>
      <c r="O1232" s="172">
        <f t="shared" si="111"/>
        <v>7.1917808219178081</v>
      </c>
      <c r="P1232" s="172">
        <f t="shared" si="112"/>
        <v>4.3150684931506849</v>
      </c>
    </row>
    <row r="1233" spans="12:16" ht="15" customHeight="1" x14ac:dyDescent="0.3">
      <c r="L1233" s="171">
        <f t="shared" si="109"/>
        <v>47343</v>
      </c>
      <c r="M1233" s="172">
        <f t="shared" si="108"/>
        <v>0</v>
      </c>
      <c r="N1233" s="172">
        <f t="shared" si="110"/>
        <v>52500</v>
      </c>
      <c r="O1233" s="172">
        <f t="shared" si="111"/>
        <v>7.1917808219178081</v>
      </c>
      <c r="P1233" s="172">
        <f t="shared" si="112"/>
        <v>4.3150684931506849</v>
      </c>
    </row>
    <row r="1234" spans="12:16" ht="15" customHeight="1" x14ac:dyDescent="0.3">
      <c r="L1234" s="171">
        <f t="shared" si="109"/>
        <v>47344</v>
      </c>
      <c r="M1234" s="172">
        <f t="shared" si="108"/>
        <v>0</v>
      </c>
      <c r="N1234" s="172">
        <f t="shared" si="110"/>
        <v>52500</v>
      </c>
      <c r="O1234" s="172">
        <f t="shared" si="111"/>
        <v>7.1917808219178081</v>
      </c>
      <c r="P1234" s="172">
        <f t="shared" si="112"/>
        <v>4.3150684931506849</v>
      </c>
    </row>
    <row r="1235" spans="12:16" ht="15" customHeight="1" x14ac:dyDescent="0.3">
      <c r="L1235" s="171">
        <f t="shared" si="109"/>
        <v>47345</v>
      </c>
      <c r="M1235" s="172">
        <f t="shared" ref="M1235:M1298" si="113">IFERROR(VLOOKUP(L1235,$B$19:$E$80,4,FALSE),0)</f>
        <v>0</v>
      </c>
      <c r="N1235" s="172">
        <f t="shared" si="110"/>
        <v>52500</v>
      </c>
      <c r="O1235" s="172">
        <f t="shared" si="111"/>
        <v>7.1917808219178081</v>
      </c>
      <c r="P1235" s="172">
        <f t="shared" si="112"/>
        <v>4.3150684931506849</v>
      </c>
    </row>
    <row r="1236" spans="12:16" ht="15" customHeight="1" x14ac:dyDescent="0.3">
      <c r="L1236" s="171">
        <f t="shared" ref="L1236:L1299" si="114">IFERROR(IF(MAX(L1235+1,$F$5+1)&gt;$J$10,"-",MAX(L1235+1,$F$5+1)),"-")</f>
        <v>47346</v>
      </c>
      <c r="M1236" s="172">
        <f t="shared" si="113"/>
        <v>0</v>
      </c>
      <c r="N1236" s="172">
        <f t="shared" ref="N1236:N1299" si="115">IF(ISNUMBER(N1235),N1235-M1236,$E$8)</f>
        <v>52500</v>
      </c>
      <c r="O1236" s="172">
        <f t="shared" ref="O1236:O1299" si="116">IFERROR(IF(ISNUMBER(N1235),N1235,$E$8)*IF(L1236&gt;=$J$8,$E$13,$E$12)/IF(MOD(YEAR(L1236),4),365,366)*IF(ISBLANK(L1235),L1236-$F$5,L1236-L1235),0)</f>
        <v>7.1917808219178081</v>
      </c>
      <c r="P1236" s="172">
        <f t="shared" ref="P1236:P1299" si="117">IFERROR(IF(ISNUMBER(N1235),N1235,$E$8)*3%/IF(MOD(YEAR(L1236),4),365,366)*IF(ISBLANK(L1235),(L1236-$F$5),L1236-L1235),0)</f>
        <v>4.3150684931506849</v>
      </c>
    </row>
    <row r="1237" spans="12:16" ht="15" customHeight="1" x14ac:dyDescent="0.3">
      <c r="L1237" s="171">
        <f t="shared" si="114"/>
        <v>47347</v>
      </c>
      <c r="M1237" s="172">
        <f t="shared" si="113"/>
        <v>0</v>
      </c>
      <c r="N1237" s="172">
        <f t="shared" si="115"/>
        <v>52500</v>
      </c>
      <c r="O1237" s="172">
        <f t="shared" si="116"/>
        <v>7.1917808219178081</v>
      </c>
      <c r="P1237" s="172">
        <f t="shared" si="117"/>
        <v>4.3150684931506849</v>
      </c>
    </row>
    <row r="1238" spans="12:16" ht="15" customHeight="1" x14ac:dyDescent="0.3">
      <c r="L1238" s="171">
        <f t="shared" si="114"/>
        <v>47348</v>
      </c>
      <c r="M1238" s="172">
        <f t="shared" si="113"/>
        <v>0</v>
      </c>
      <c r="N1238" s="172">
        <f t="shared" si="115"/>
        <v>52500</v>
      </c>
      <c r="O1238" s="172">
        <f t="shared" si="116"/>
        <v>7.1917808219178081</v>
      </c>
      <c r="P1238" s="172">
        <f t="shared" si="117"/>
        <v>4.3150684931506849</v>
      </c>
    </row>
    <row r="1239" spans="12:16" ht="15" customHeight="1" x14ac:dyDescent="0.3">
      <c r="L1239" s="171">
        <f t="shared" si="114"/>
        <v>47349</v>
      </c>
      <c r="M1239" s="172">
        <f t="shared" si="113"/>
        <v>0</v>
      </c>
      <c r="N1239" s="172">
        <f t="shared" si="115"/>
        <v>52500</v>
      </c>
      <c r="O1239" s="172">
        <f t="shared" si="116"/>
        <v>7.1917808219178081</v>
      </c>
      <c r="P1239" s="172">
        <f t="shared" si="117"/>
        <v>4.3150684931506849</v>
      </c>
    </row>
    <row r="1240" spans="12:16" ht="15" customHeight="1" x14ac:dyDescent="0.3">
      <c r="L1240" s="171">
        <f t="shared" si="114"/>
        <v>47350</v>
      </c>
      <c r="M1240" s="172">
        <f t="shared" si="113"/>
        <v>0</v>
      </c>
      <c r="N1240" s="172">
        <f t="shared" si="115"/>
        <v>52500</v>
      </c>
      <c r="O1240" s="172">
        <f t="shared" si="116"/>
        <v>7.1917808219178081</v>
      </c>
      <c r="P1240" s="172">
        <f t="shared" si="117"/>
        <v>4.3150684931506849</v>
      </c>
    </row>
    <row r="1241" spans="12:16" ht="15" customHeight="1" x14ac:dyDescent="0.3">
      <c r="L1241" s="171">
        <f t="shared" si="114"/>
        <v>47351</v>
      </c>
      <c r="M1241" s="172">
        <f t="shared" si="113"/>
        <v>0</v>
      </c>
      <c r="N1241" s="172">
        <f t="shared" si="115"/>
        <v>52500</v>
      </c>
      <c r="O1241" s="172">
        <f t="shared" si="116"/>
        <v>7.1917808219178081</v>
      </c>
      <c r="P1241" s="172">
        <f t="shared" si="117"/>
        <v>4.3150684931506849</v>
      </c>
    </row>
    <row r="1242" spans="12:16" ht="15" customHeight="1" x14ac:dyDescent="0.3">
      <c r="L1242" s="171">
        <f t="shared" si="114"/>
        <v>47352</v>
      </c>
      <c r="M1242" s="172">
        <f t="shared" si="113"/>
        <v>0</v>
      </c>
      <c r="N1242" s="172">
        <f t="shared" si="115"/>
        <v>52500</v>
      </c>
      <c r="O1242" s="172">
        <f t="shared" si="116"/>
        <v>7.1917808219178081</v>
      </c>
      <c r="P1242" s="172">
        <f t="shared" si="117"/>
        <v>4.3150684931506849</v>
      </c>
    </row>
    <row r="1243" spans="12:16" ht="15" customHeight="1" x14ac:dyDescent="0.3">
      <c r="L1243" s="171">
        <f t="shared" si="114"/>
        <v>47353</v>
      </c>
      <c r="M1243" s="172">
        <f t="shared" si="113"/>
        <v>0</v>
      </c>
      <c r="N1243" s="172">
        <f t="shared" si="115"/>
        <v>52500</v>
      </c>
      <c r="O1243" s="172">
        <f t="shared" si="116"/>
        <v>7.1917808219178081</v>
      </c>
      <c r="P1243" s="172">
        <f t="shared" si="117"/>
        <v>4.3150684931506849</v>
      </c>
    </row>
    <row r="1244" spans="12:16" ht="15" customHeight="1" x14ac:dyDescent="0.3">
      <c r="L1244" s="171">
        <f t="shared" si="114"/>
        <v>47354</v>
      </c>
      <c r="M1244" s="172">
        <f t="shared" si="113"/>
        <v>0</v>
      </c>
      <c r="N1244" s="172">
        <f t="shared" si="115"/>
        <v>52500</v>
      </c>
      <c r="O1244" s="172">
        <f t="shared" si="116"/>
        <v>7.1917808219178081</v>
      </c>
      <c r="P1244" s="172">
        <f t="shared" si="117"/>
        <v>4.3150684931506849</v>
      </c>
    </row>
    <row r="1245" spans="12:16" ht="15" customHeight="1" x14ac:dyDescent="0.3">
      <c r="L1245" s="171">
        <f t="shared" si="114"/>
        <v>47355</v>
      </c>
      <c r="M1245" s="172">
        <f t="shared" si="113"/>
        <v>0</v>
      </c>
      <c r="N1245" s="172">
        <f t="shared" si="115"/>
        <v>52500</v>
      </c>
      <c r="O1245" s="172">
        <f t="shared" si="116"/>
        <v>7.1917808219178081</v>
      </c>
      <c r="P1245" s="172">
        <f t="shared" si="117"/>
        <v>4.3150684931506849</v>
      </c>
    </row>
    <row r="1246" spans="12:16" ht="15" customHeight="1" x14ac:dyDescent="0.3">
      <c r="L1246" s="171">
        <f t="shared" si="114"/>
        <v>47356</v>
      </c>
      <c r="M1246" s="172">
        <f t="shared" si="113"/>
        <v>0</v>
      </c>
      <c r="N1246" s="172">
        <f t="shared" si="115"/>
        <v>52500</v>
      </c>
      <c r="O1246" s="172">
        <f t="shared" si="116"/>
        <v>7.1917808219178081</v>
      </c>
      <c r="P1246" s="172">
        <f t="shared" si="117"/>
        <v>4.3150684931506849</v>
      </c>
    </row>
    <row r="1247" spans="12:16" ht="15" customHeight="1" x14ac:dyDescent="0.3">
      <c r="L1247" s="171">
        <f t="shared" si="114"/>
        <v>47357</v>
      </c>
      <c r="M1247" s="172">
        <f t="shared" si="113"/>
        <v>0</v>
      </c>
      <c r="N1247" s="172">
        <f t="shared" si="115"/>
        <v>52500</v>
      </c>
      <c r="O1247" s="172">
        <f t="shared" si="116"/>
        <v>7.1917808219178081</v>
      </c>
      <c r="P1247" s="172">
        <f t="shared" si="117"/>
        <v>4.3150684931506849</v>
      </c>
    </row>
    <row r="1248" spans="12:16" ht="15" customHeight="1" x14ac:dyDescent="0.3">
      <c r="L1248" s="171">
        <f t="shared" si="114"/>
        <v>47358</v>
      </c>
      <c r="M1248" s="172">
        <f t="shared" si="113"/>
        <v>0</v>
      </c>
      <c r="N1248" s="172">
        <f t="shared" si="115"/>
        <v>52500</v>
      </c>
      <c r="O1248" s="172">
        <f t="shared" si="116"/>
        <v>7.1917808219178081</v>
      </c>
      <c r="P1248" s="172">
        <f t="shared" si="117"/>
        <v>4.3150684931506849</v>
      </c>
    </row>
    <row r="1249" spans="12:16" ht="15" customHeight="1" x14ac:dyDescent="0.3">
      <c r="L1249" s="171">
        <f t="shared" si="114"/>
        <v>47359</v>
      </c>
      <c r="M1249" s="172">
        <f t="shared" si="113"/>
        <v>0</v>
      </c>
      <c r="N1249" s="172">
        <f t="shared" si="115"/>
        <v>52500</v>
      </c>
      <c r="O1249" s="172">
        <f t="shared" si="116"/>
        <v>7.1917808219178081</v>
      </c>
      <c r="P1249" s="172">
        <f t="shared" si="117"/>
        <v>4.3150684931506849</v>
      </c>
    </row>
    <row r="1250" spans="12:16" ht="15" customHeight="1" x14ac:dyDescent="0.3">
      <c r="L1250" s="171">
        <f t="shared" si="114"/>
        <v>47360</v>
      </c>
      <c r="M1250" s="172">
        <f t="shared" si="113"/>
        <v>0</v>
      </c>
      <c r="N1250" s="172">
        <f t="shared" si="115"/>
        <v>52500</v>
      </c>
      <c r="O1250" s="172">
        <f t="shared" si="116"/>
        <v>7.1917808219178081</v>
      </c>
      <c r="P1250" s="172">
        <f t="shared" si="117"/>
        <v>4.3150684931506849</v>
      </c>
    </row>
    <row r="1251" spans="12:16" ht="15" customHeight="1" x14ac:dyDescent="0.3">
      <c r="L1251" s="171">
        <f t="shared" si="114"/>
        <v>47361</v>
      </c>
      <c r="M1251" s="172">
        <f t="shared" si="113"/>
        <v>0</v>
      </c>
      <c r="N1251" s="172">
        <f t="shared" si="115"/>
        <v>52500</v>
      </c>
      <c r="O1251" s="172">
        <f t="shared" si="116"/>
        <v>7.1917808219178081</v>
      </c>
      <c r="P1251" s="172">
        <f t="shared" si="117"/>
        <v>4.3150684931506849</v>
      </c>
    </row>
    <row r="1252" spans="12:16" ht="15" customHeight="1" x14ac:dyDescent="0.3">
      <c r="L1252" s="171">
        <f t="shared" si="114"/>
        <v>47362</v>
      </c>
      <c r="M1252" s="172">
        <f t="shared" si="113"/>
        <v>0</v>
      </c>
      <c r="N1252" s="172">
        <f t="shared" si="115"/>
        <v>52500</v>
      </c>
      <c r="O1252" s="172">
        <f t="shared" si="116"/>
        <v>7.1917808219178081</v>
      </c>
      <c r="P1252" s="172">
        <f t="shared" si="117"/>
        <v>4.3150684931506849</v>
      </c>
    </row>
    <row r="1253" spans="12:16" ht="15" customHeight="1" x14ac:dyDescent="0.3">
      <c r="L1253" s="171">
        <f t="shared" si="114"/>
        <v>47363</v>
      </c>
      <c r="M1253" s="172">
        <f t="shared" si="113"/>
        <v>0</v>
      </c>
      <c r="N1253" s="172">
        <f t="shared" si="115"/>
        <v>52500</v>
      </c>
      <c r="O1253" s="172">
        <f t="shared" si="116"/>
        <v>7.1917808219178081</v>
      </c>
      <c r="P1253" s="172">
        <f t="shared" si="117"/>
        <v>4.3150684931506849</v>
      </c>
    </row>
    <row r="1254" spans="12:16" ht="15" customHeight="1" x14ac:dyDescent="0.3">
      <c r="L1254" s="171">
        <f t="shared" si="114"/>
        <v>47364</v>
      </c>
      <c r="M1254" s="172">
        <f t="shared" si="113"/>
        <v>0</v>
      </c>
      <c r="N1254" s="172">
        <f t="shared" si="115"/>
        <v>52500</v>
      </c>
      <c r="O1254" s="172">
        <f t="shared" si="116"/>
        <v>7.1917808219178081</v>
      </c>
      <c r="P1254" s="172">
        <f t="shared" si="117"/>
        <v>4.3150684931506849</v>
      </c>
    </row>
    <row r="1255" spans="12:16" ht="15" customHeight="1" x14ac:dyDescent="0.3">
      <c r="L1255" s="171">
        <f t="shared" si="114"/>
        <v>47365</v>
      </c>
      <c r="M1255" s="172">
        <f t="shared" si="113"/>
        <v>0</v>
      </c>
      <c r="N1255" s="172">
        <f t="shared" si="115"/>
        <v>52500</v>
      </c>
      <c r="O1255" s="172">
        <f t="shared" si="116"/>
        <v>7.1917808219178081</v>
      </c>
      <c r="P1255" s="172">
        <f t="shared" si="117"/>
        <v>4.3150684931506849</v>
      </c>
    </row>
    <row r="1256" spans="12:16" ht="15" customHeight="1" x14ac:dyDescent="0.3">
      <c r="L1256" s="171">
        <f t="shared" si="114"/>
        <v>47366</v>
      </c>
      <c r="M1256" s="172">
        <f t="shared" si="113"/>
        <v>0</v>
      </c>
      <c r="N1256" s="172">
        <f t="shared" si="115"/>
        <v>52500</v>
      </c>
      <c r="O1256" s="172">
        <f t="shared" si="116"/>
        <v>7.1917808219178081</v>
      </c>
      <c r="P1256" s="172">
        <f t="shared" si="117"/>
        <v>4.3150684931506849</v>
      </c>
    </row>
    <row r="1257" spans="12:16" ht="15" customHeight="1" x14ac:dyDescent="0.3">
      <c r="L1257" s="171">
        <f t="shared" si="114"/>
        <v>47367</v>
      </c>
      <c r="M1257" s="172">
        <f t="shared" si="113"/>
        <v>0</v>
      </c>
      <c r="N1257" s="172">
        <f t="shared" si="115"/>
        <v>52500</v>
      </c>
      <c r="O1257" s="172">
        <f t="shared" si="116"/>
        <v>7.1917808219178081</v>
      </c>
      <c r="P1257" s="172">
        <f t="shared" si="117"/>
        <v>4.3150684931506849</v>
      </c>
    </row>
    <row r="1258" spans="12:16" ht="15" customHeight="1" x14ac:dyDescent="0.3">
      <c r="L1258" s="171">
        <f t="shared" si="114"/>
        <v>47368</v>
      </c>
      <c r="M1258" s="172">
        <f t="shared" si="113"/>
        <v>0</v>
      </c>
      <c r="N1258" s="172">
        <f t="shared" si="115"/>
        <v>52500</v>
      </c>
      <c r="O1258" s="172">
        <f t="shared" si="116"/>
        <v>7.1917808219178081</v>
      </c>
      <c r="P1258" s="172">
        <f t="shared" si="117"/>
        <v>4.3150684931506849</v>
      </c>
    </row>
    <row r="1259" spans="12:16" ht="15" customHeight="1" x14ac:dyDescent="0.3">
      <c r="L1259" s="171">
        <f t="shared" si="114"/>
        <v>47369</v>
      </c>
      <c r="M1259" s="172">
        <f t="shared" si="113"/>
        <v>0</v>
      </c>
      <c r="N1259" s="172">
        <f t="shared" si="115"/>
        <v>52500</v>
      </c>
      <c r="O1259" s="172">
        <f t="shared" si="116"/>
        <v>7.1917808219178081</v>
      </c>
      <c r="P1259" s="172">
        <f t="shared" si="117"/>
        <v>4.3150684931506849</v>
      </c>
    </row>
    <row r="1260" spans="12:16" ht="15" customHeight="1" x14ac:dyDescent="0.3">
      <c r="L1260" s="171">
        <f t="shared" si="114"/>
        <v>47370</v>
      </c>
      <c r="M1260" s="172">
        <f t="shared" si="113"/>
        <v>0</v>
      </c>
      <c r="N1260" s="172">
        <f t="shared" si="115"/>
        <v>52500</v>
      </c>
      <c r="O1260" s="172">
        <f t="shared" si="116"/>
        <v>7.1917808219178081</v>
      </c>
      <c r="P1260" s="172">
        <f t="shared" si="117"/>
        <v>4.3150684931506849</v>
      </c>
    </row>
    <row r="1261" spans="12:16" ht="15" customHeight="1" x14ac:dyDescent="0.3">
      <c r="L1261" s="171">
        <f t="shared" si="114"/>
        <v>47371</v>
      </c>
      <c r="M1261" s="172">
        <f t="shared" si="113"/>
        <v>0</v>
      </c>
      <c r="N1261" s="172">
        <f t="shared" si="115"/>
        <v>52500</v>
      </c>
      <c r="O1261" s="172">
        <f t="shared" si="116"/>
        <v>7.1917808219178081</v>
      </c>
      <c r="P1261" s="172">
        <f t="shared" si="117"/>
        <v>4.3150684931506849</v>
      </c>
    </row>
    <row r="1262" spans="12:16" ht="15" customHeight="1" x14ac:dyDescent="0.3">
      <c r="L1262" s="171">
        <f t="shared" si="114"/>
        <v>47372</v>
      </c>
      <c r="M1262" s="172">
        <f t="shared" si="113"/>
        <v>0</v>
      </c>
      <c r="N1262" s="172">
        <f t="shared" si="115"/>
        <v>52500</v>
      </c>
      <c r="O1262" s="172">
        <f t="shared" si="116"/>
        <v>7.1917808219178081</v>
      </c>
      <c r="P1262" s="172">
        <f t="shared" si="117"/>
        <v>4.3150684931506849</v>
      </c>
    </row>
    <row r="1263" spans="12:16" ht="15" customHeight="1" x14ac:dyDescent="0.3">
      <c r="L1263" s="171">
        <f t="shared" si="114"/>
        <v>47373</v>
      </c>
      <c r="M1263" s="172">
        <f t="shared" si="113"/>
        <v>0</v>
      </c>
      <c r="N1263" s="172">
        <f t="shared" si="115"/>
        <v>52500</v>
      </c>
      <c r="O1263" s="172">
        <f t="shared" si="116"/>
        <v>7.1917808219178081</v>
      </c>
      <c r="P1263" s="172">
        <f t="shared" si="117"/>
        <v>4.3150684931506849</v>
      </c>
    </row>
    <row r="1264" spans="12:16" ht="15" customHeight="1" x14ac:dyDescent="0.3">
      <c r="L1264" s="171">
        <f t="shared" si="114"/>
        <v>47374</v>
      </c>
      <c r="M1264" s="172">
        <f t="shared" si="113"/>
        <v>0</v>
      </c>
      <c r="N1264" s="172">
        <f t="shared" si="115"/>
        <v>52500</v>
      </c>
      <c r="O1264" s="172">
        <f t="shared" si="116"/>
        <v>7.1917808219178081</v>
      </c>
      <c r="P1264" s="172">
        <f t="shared" si="117"/>
        <v>4.3150684931506849</v>
      </c>
    </row>
    <row r="1265" spans="12:16" ht="15" customHeight="1" x14ac:dyDescent="0.3">
      <c r="L1265" s="171">
        <f t="shared" si="114"/>
        <v>47375</v>
      </c>
      <c r="M1265" s="172">
        <f t="shared" si="113"/>
        <v>0</v>
      </c>
      <c r="N1265" s="172">
        <f t="shared" si="115"/>
        <v>52500</v>
      </c>
      <c r="O1265" s="172">
        <f t="shared" si="116"/>
        <v>7.1917808219178081</v>
      </c>
      <c r="P1265" s="172">
        <f t="shared" si="117"/>
        <v>4.3150684931506849</v>
      </c>
    </row>
    <row r="1266" spans="12:16" ht="15" customHeight="1" x14ac:dyDescent="0.3">
      <c r="L1266" s="171">
        <f t="shared" si="114"/>
        <v>47376</v>
      </c>
      <c r="M1266" s="172">
        <f t="shared" si="113"/>
        <v>0</v>
      </c>
      <c r="N1266" s="172">
        <f t="shared" si="115"/>
        <v>52500</v>
      </c>
      <c r="O1266" s="172">
        <f t="shared" si="116"/>
        <v>7.1917808219178081</v>
      </c>
      <c r="P1266" s="172">
        <f t="shared" si="117"/>
        <v>4.3150684931506849</v>
      </c>
    </row>
    <row r="1267" spans="12:16" ht="15" customHeight="1" x14ac:dyDescent="0.3">
      <c r="L1267" s="171">
        <f t="shared" si="114"/>
        <v>47377</v>
      </c>
      <c r="M1267" s="172">
        <f t="shared" si="113"/>
        <v>0</v>
      </c>
      <c r="N1267" s="172">
        <f t="shared" si="115"/>
        <v>52500</v>
      </c>
      <c r="O1267" s="172">
        <f t="shared" si="116"/>
        <v>7.1917808219178081</v>
      </c>
      <c r="P1267" s="172">
        <f t="shared" si="117"/>
        <v>4.3150684931506849</v>
      </c>
    </row>
    <row r="1268" spans="12:16" ht="15" customHeight="1" x14ac:dyDescent="0.3">
      <c r="L1268" s="171">
        <f t="shared" si="114"/>
        <v>47378</v>
      </c>
      <c r="M1268" s="172">
        <f t="shared" si="113"/>
        <v>0</v>
      </c>
      <c r="N1268" s="172">
        <f t="shared" si="115"/>
        <v>52500</v>
      </c>
      <c r="O1268" s="172">
        <f t="shared" si="116"/>
        <v>7.1917808219178081</v>
      </c>
      <c r="P1268" s="172">
        <f t="shared" si="117"/>
        <v>4.3150684931506849</v>
      </c>
    </row>
    <row r="1269" spans="12:16" ht="15" customHeight="1" x14ac:dyDescent="0.3">
      <c r="L1269" s="171">
        <f t="shared" si="114"/>
        <v>47379</v>
      </c>
      <c r="M1269" s="172">
        <f t="shared" si="113"/>
        <v>0</v>
      </c>
      <c r="N1269" s="172">
        <f t="shared" si="115"/>
        <v>52500</v>
      </c>
      <c r="O1269" s="172">
        <f t="shared" si="116"/>
        <v>7.1917808219178081</v>
      </c>
      <c r="P1269" s="172">
        <f t="shared" si="117"/>
        <v>4.3150684931506849</v>
      </c>
    </row>
    <row r="1270" spans="12:16" ht="15" customHeight="1" x14ac:dyDescent="0.3">
      <c r="L1270" s="171">
        <f t="shared" si="114"/>
        <v>47380</v>
      </c>
      <c r="M1270" s="172">
        <f t="shared" si="113"/>
        <v>0</v>
      </c>
      <c r="N1270" s="172">
        <f t="shared" si="115"/>
        <v>52500</v>
      </c>
      <c r="O1270" s="172">
        <f t="shared" si="116"/>
        <v>7.1917808219178081</v>
      </c>
      <c r="P1270" s="172">
        <f t="shared" si="117"/>
        <v>4.3150684931506849</v>
      </c>
    </row>
    <row r="1271" spans="12:16" ht="15" customHeight="1" x14ac:dyDescent="0.3">
      <c r="L1271" s="171">
        <f t="shared" si="114"/>
        <v>47381</v>
      </c>
      <c r="M1271" s="172">
        <f t="shared" si="113"/>
        <v>0</v>
      </c>
      <c r="N1271" s="172">
        <f t="shared" si="115"/>
        <v>52500</v>
      </c>
      <c r="O1271" s="172">
        <f t="shared" si="116"/>
        <v>7.1917808219178081</v>
      </c>
      <c r="P1271" s="172">
        <f t="shared" si="117"/>
        <v>4.3150684931506849</v>
      </c>
    </row>
    <row r="1272" spans="12:16" ht="15" customHeight="1" x14ac:dyDescent="0.3">
      <c r="L1272" s="171">
        <f t="shared" si="114"/>
        <v>47382</v>
      </c>
      <c r="M1272" s="172">
        <f t="shared" si="113"/>
        <v>0</v>
      </c>
      <c r="N1272" s="172">
        <f t="shared" si="115"/>
        <v>52500</v>
      </c>
      <c r="O1272" s="172">
        <f t="shared" si="116"/>
        <v>7.1917808219178081</v>
      </c>
      <c r="P1272" s="172">
        <f t="shared" si="117"/>
        <v>4.3150684931506849</v>
      </c>
    </row>
    <row r="1273" spans="12:16" ht="15" customHeight="1" x14ac:dyDescent="0.3">
      <c r="L1273" s="171">
        <f t="shared" si="114"/>
        <v>47383</v>
      </c>
      <c r="M1273" s="172">
        <f t="shared" si="113"/>
        <v>0</v>
      </c>
      <c r="N1273" s="172">
        <f t="shared" si="115"/>
        <v>52500</v>
      </c>
      <c r="O1273" s="172">
        <f t="shared" si="116"/>
        <v>7.1917808219178081</v>
      </c>
      <c r="P1273" s="172">
        <f t="shared" si="117"/>
        <v>4.3150684931506849</v>
      </c>
    </row>
    <row r="1274" spans="12:16" ht="15" customHeight="1" x14ac:dyDescent="0.3">
      <c r="L1274" s="171">
        <f t="shared" si="114"/>
        <v>47384</v>
      </c>
      <c r="M1274" s="172">
        <f t="shared" si="113"/>
        <v>0</v>
      </c>
      <c r="N1274" s="172">
        <f t="shared" si="115"/>
        <v>52500</v>
      </c>
      <c r="O1274" s="172">
        <f t="shared" si="116"/>
        <v>7.1917808219178081</v>
      </c>
      <c r="P1274" s="172">
        <f t="shared" si="117"/>
        <v>4.3150684931506849</v>
      </c>
    </row>
    <row r="1275" spans="12:16" ht="15" customHeight="1" x14ac:dyDescent="0.3">
      <c r="L1275" s="171">
        <f t="shared" si="114"/>
        <v>47385</v>
      </c>
      <c r="M1275" s="172">
        <f t="shared" si="113"/>
        <v>0</v>
      </c>
      <c r="N1275" s="172">
        <f t="shared" si="115"/>
        <v>52500</v>
      </c>
      <c r="O1275" s="172">
        <f t="shared" si="116"/>
        <v>7.1917808219178081</v>
      </c>
      <c r="P1275" s="172">
        <f t="shared" si="117"/>
        <v>4.3150684931506849</v>
      </c>
    </row>
    <row r="1276" spans="12:16" ht="15" customHeight="1" x14ac:dyDescent="0.3">
      <c r="L1276" s="171">
        <f t="shared" si="114"/>
        <v>47386</v>
      </c>
      <c r="M1276" s="172">
        <f t="shared" si="113"/>
        <v>0</v>
      </c>
      <c r="N1276" s="172">
        <f t="shared" si="115"/>
        <v>52500</v>
      </c>
      <c r="O1276" s="172">
        <f t="shared" si="116"/>
        <v>7.1917808219178081</v>
      </c>
      <c r="P1276" s="172">
        <f t="shared" si="117"/>
        <v>4.3150684931506849</v>
      </c>
    </row>
    <row r="1277" spans="12:16" ht="15" customHeight="1" x14ac:dyDescent="0.3">
      <c r="L1277" s="171">
        <f t="shared" si="114"/>
        <v>47387</v>
      </c>
      <c r="M1277" s="172">
        <f t="shared" si="113"/>
        <v>0</v>
      </c>
      <c r="N1277" s="172">
        <f t="shared" si="115"/>
        <v>52500</v>
      </c>
      <c r="O1277" s="172">
        <f t="shared" si="116"/>
        <v>7.1917808219178081</v>
      </c>
      <c r="P1277" s="172">
        <f t="shared" si="117"/>
        <v>4.3150684931506849</v>
      </c>
    </row>
    <row r="1278" spans="12:16" ht="15" customHeight="1" x14ac:dyDescent="0.3">
      <c r="L1278" s="171">
        <f t="shared" si="114"/>
        <v>47388</v>
      </c>
      <c r="M1278" s="172">
        <f t="shared" si="113"/>
        <v>0</v>
      </c>
      <c r="N1278" s="172">
        <f t="shared" si="115"/>
        <v>52500</v>
      </c>
      <c r="O1278" s="172">
        <f t="shared" si="116"/>
        <v>7.1917808219178081</v>
      </c>
      <c r="P1278" s="172">
        <f t="shared" si="117"/>
        <v>4.3150684931506849</v>
      </c>
    </row>
    <row r="1279" spans="12:16" ht="15" customHeight="1" x14ac:dyDescent="0.3">
      <c r="L1279" s="171">
        <f t="shared" si="114"/>
        <v>47389</v>
      </c>
      <c r="M1279" s="172">
        <f t="shared" si="113"/>
        <v>0</v>
      </c>
      <c r="N1279" s="172">
        <f t="shared" si="115"/>
        <v>52500</v>
      </c>
      <c r="O1279" s="172">
        <f t="shared" si="116"/>
        <v>7.1917808219178081</v>
      </c>
      <c r="P1279" s="172">
        <f t="shared" si="117"/>
        <v>4.3150684931506849</v>
      </c>
    </row>
    <row r="1280" spans="12:16" ht="15" customHeight="1" x14ac:dyDescent="0.3">
      <c r="L1280" s="171">
        <f t="shared" si="114"/>
        <v>47390</v>
      </c>
      <c r="M1280" s="172">
        <f t="shared" si="113"/>
        <v>0</v>
      </c>
      <c r="N1280" s="172">
        <f t="shared" si="115"/>
        <v>52500</v>
      </c>
      <c r="O1280" s="172">
        <f t="shared" si="116"/>
        <v>7.1917808219178081</v>
      </c>
      <c r="P1280" s="172">
        <f t="shared" si="117"/>
        <v>4.3150684931506849</v>
      </c>
    </row>
    <row r="1281" spans="12:16" ht="15" customHeight="1" x14ac:dyDescent="0.3">
      <c r="L1281" s="171">
        <f t="shared" si="114"/>
        <v>47391</v>
      </c>
      <c r="M1281" s="172">
        <f t="shared" si="113"/>
        <v>7500</v>
      </c>
      <c r="N1281" s="172">
        <f t="shared" si="115"/>
        <v>45000</v>
      </c>
      <c r="O1281" s="172">
        <f t="shared" si="116"/>
        <v>7.1917808219178081</v>
      </c>
      <c r="P1281" s="172">
        <f t="shared" si="117"/>
        <v>4.3150684931506849</v>
      </c>
    </row>
    <row r="1282" spans="12:16" ht="15" customHeight="1" x14ac:dyDescent="0.3">
      <c r="L1282" s="171">
        <f t="shared" si="114"/>
        <v>47392</v>
      </c>
      <c r="M1282" s="172">
        <f t="shared" si="113"/>
        <v>0</v>
      </c>
      <c r="N1282" s="172">
        <f t="shared" si="115"/>
        <v>45000</v>
      </c>
      <c r="O1282" s="172">
        <f t="shared" si="116"/>
        <v>6.1643835616438354</v>
      </c>
      <c r="P1282" s="172">
        <f t="shared" si="117"/>
        <v>3.6986301369863015</v>
      </c>
    </row>
    <row r="1283" spans="12:16" ht="15" customHeight="1" x14ac:dyDescent="0.3">
      <c r="L1283" s="171">
        <f t="shared" si="114"/>
        <v>47393</v>
      </c>
      <c r="M1283" s="172">
        <f t="shared" si="113"/>
        <v>0</v>
      </c>
      <c r="N1283" s="172">
        <f t="shared" si="115"/>
        <v>45000</v>
      </c>
      <c r="O1283" s="172">
        <f t="shared" si="116"/>
        <v>6.1643835616438354</v>
      </c>
      <c r="P1283" s="172">
        <f t="shared" si="117"/>
        <v>3.6986301369863015</v>
      </c>
    </row>
    <row r="1284" spans="12:16" ht="15" customHeight="1" x14ac:dyDescent="0.3">
      <c r="L1284" s="171">
        <f t="shared" si="114"/>
        <v>47394</v>
      </c>
      <c r="M1284" s="172">
        <f t="shared" si="113"/>
        <v>0</v>
      </c>
      <c r="N1284" s="172">
        <f t="shared" si="115"/>
        <v>45000</v>
      </c>
      <c r="O1284" s="172">
        <f t="shared" si="116"/>
        <v>6.1643835616438354</v>
      </c>
      <c r="P1284" s="172">
        <f t="shared" si="117"/>
        <v>3.6986301369863015</v>
      </c>
    </row>
    <row r="1285" spans="12:16" ht="15" customHeight="1" x14ac:dyDescent="0.3">
      <c r="L1285" s="171">
        <f t="shared" si="114"/>
        <v>47395</v>
      </c>
      <c r="M1285" s="172">
        <f t="shared" si="113"/>
        <v>0</v>
      </c>
      <c r="N1285" s="172">
        <f t="shared" si="115"/>
        <v>45000</v>
      </c>
      <c r="O1285" s="172">
        <f t="shared" si="116"/>
        <v>6.1643835616438354</v>
      </c>
      <c r="P1285" s="172">
        <f t="shared" si="117"/>
        <v>3.6986301369863015</v>
      </c>
    </row>
    <row r="1286" spans="12:16" ht="15" customHeight="1" x14ac:dyDescent="0.3">
      <c r="L1286" s="171">
        <f t="shared" si="114"/>
        <v>47396</v>
      </c>
      <c r="M1286" s="172">
        <f t="shared" si="113"/>
        <v>0</v>
      </c>
      <c r="N1286" s="172">
        <f t="shared" si="115"/>
        <v>45000</v>
      </c>
      <c r="O1286" s="172">
        <f t="shared" si="116"/>
        <v>6.1643835616438354</v>
      </c>
      <c r="P1286" s="172">
        <f t="shared" si="117"/>
        <v>3.6986301369863015</v>
      </c>
    </row>
    <row r="1287" spans="12:16" ht="15" customHeight="1" x14ac:dyDescent="0.3">
      <c r="L1287" s="171">
        <f t="shared" si="114"/>
        <v>47397</v>
      </c>
      <c r="M1287" s="172">
        <f t="shared" si="113"/>
        <v>0</v>
      </c>
      <c r="N1287" s="172">
        <f t="shared" si="115"/>
        <v>45000</v>
      </c>
      <c r="O1287" s="172">
        <f t="shared" si="116"/>
        <v>6.1643835616438354</v>
      </c>
      <c r="P1287" s="172">
        <f t="shared" si="117"/>
        <v>3.6986301369863015</v>
      </c>
    </row>
    <row r="1288" spans="12:16" ht="15" customHeight="1" x14ac:dyDescent="0.3">
      <c r="L1288" s="171">
        <f t="shared" si="114"/>
        <v>47398</v>
      </c>
      <c r="M1288" s="172">
        <f t="shared" si="113"/>
        <v>0</v>
      </c>
      <c r="N1288" s="172">
        <f t="shared" si="115"/>
        <v>45000</v>
      </c>
      <c r="O1288" s="172">
        <f t="shared" si="116"/>
        <v>6.1643835616438354</v>
      </c>
      <c r="P1288" s="172">
        <f t="shared" si="117"/>
        <v>3.6986301369863015</v>
      </c>
    </row>
    <row r="1289" spans="12:16" ht="15" customHeight="1" x14ac:dyDescent="0.3">
      <c r="L1289" s="171">
        <f t="shared" si="114"/>
        <v>47399</v>
      </c>
      <c r="M1289" s="172">
        <f t="shared" si="113"/>
        <v>0</v>
      </c>
      <c r="N1289" s="172">
        <f t="shared" si="115"/>
        <v>45000</v>
      </c>
      <c r="O1289" s="172">
        <f t="shared" si="116"/>
        <v>6.1643835616438354</v>
      </c>
      <c r="P1289" s="172">
        <f t="shared" si="117"/>
        <v>3.6986301369863015</v>
      </c>
    </row>
    <row r="1290" spans="12:16" ht="15" customHeight="1" x14ac:dyDescent="0.3">
      <c r="L1290" s="171">
        <f t="shared" si="114"/>
        <v>47400</v>
      </c>
      <c r="M1290" s="172">
        <f t="shared" si="113"/>
        <v>0</v>
      </c>
      <c r="N1290" s="172">
        <f t="shared" si="115"/>
        <v>45000</v>
      </c>
      <c r="O1290" s="172">
        <f t="shared" si="116"/>
        <v>6.1643835616438354</v>
      </c>
      <c r="P1290" s="172">
        <f t="shared" si="117"/>
        <v>3.6986301369863015</v>
      </c>
    </row>
    <row r="1291" spans="12:16" ht="15" customHeight="1" x14ac:dyDescent="0.3">
      <c r="L1291" s="171">
        <f t="shared" si="114"/>
        <v>47401</v>
      </c>
      <c r="M1291" s="172">
        <f t="shared" si="113"/>
        <v>0</v>
      </c>
      <c r="N1291" s="172">
        <f t="shared" si="115"/>
        <v>45000</v>
      </c>
      <c r="O1291" s="172">
        <f t="shared" si="116"/>
        <v>6.1643835616438354</v>
      </c>
      <c r="P1291" s="172">
        <f t="shared" si="117"/>
        <v>3.6986301369863015</v>
      </c>
    </row>
    <row r="1292" spans="12:16" ht="15" customHeight="1" x14ac:dyDescent="0.3">
      <c r="L1292" s="171">
        <f t="shared" si="114"/>
        <v>47402</v>
      </c>
      <c r="M1292" s="172">
        <f t="shared" si="113"/>
        <v>0</v>
      </c>
      <c r="N1292" s="172">
        <f t="shared" si="115"/>
        <v>45000</v>
      </c>
      <c r="O1292" s="172">
        <f t="shared" si="116"/>
        <v>6.1643835616438354</v>
      </c>
      <c r="P1292" s="172">
        <f t="shared" si="117"/>
        <v>3.6986301369863015</v>
      </c>
    </row>
    <row r="1293" spans="12:16" ht="15" customHeight="1" x14ac:dyDescent="0.3">
      <c r="L1293" s="171">
        <f t="shared" si="114"/>
        <v>47403</v>
      </c>
      <c r="M1293" s="172">
        <f t="shared" si="113"/>
        <v>0</v>
      </c>
      <c r="N1293" s="172">
        <f t="shared" si="115"/>
        <v>45000</v>
      </c>
      <c r="O1293" s="172">
        <f t="shared" si="116"/>
        <v>6.1643835616438354</v>
      </c>
      <c r="P1293" s="172">
        <f t="shared" si="117"/>
        <v>3.6986301369863015</v>
      </c>
    </row>
    <row r="1294" spans="12:16" ht="15" customHeight="1" x14ac:dyDescent="0.3">
      <c r="L1294" s="171">
        <f t="shared" si="114"/>
        <v>47404</v>
      </c>
      <c r="M1294" s="172">
        <f t="shared" si="113"/>
        <v>0</v>
      </c>
      <c r="N1294" s="172">
        <f t="shared" si="115"/>
        <v>45000</v>
      </c>
      <c r="O1294" s="172">
        <f t="shared" si="116"/>
        <v>6.1643835616438354</v>
      </c>
      <c r="P1294" s="172">
        <f t="shared" si="117"/>
        <v>3.6986301369863015</v>
      </c>
    </row>
    <row r="1295" spans="12:16" ht="15" customHeight="1" x14ac:dyDescent="0.3">
      <c r="L1295" s="171">
        <f t="shared" si="114"/>
        <v>47405</v>
      </c>
      <c r="M1295" s="172">
        <f t="shared" si="113"/>
        <v>0</v>
      </c>
      <c r="N1295" s="172">
        <f t="shared" si="115"/>
        <v>45000</v>
      </c>
      <c r="O1295" s="172">
        <f t="shared" si="116"/>
        <v>6.1643835616438354</v>
      </c>
      <c r="P1295" s="172">
        <f t="shared" si="117"/>
        <v>3.6986301369863015</v>
      </c>
    </row>
    <row r="1296" spans="12:16" ht="15" customHeight="1" x14ac:dyDescent="0.3">
      <c r="L1296" s="171">
        <f t="shared" si="114"/>
        <v>47406</v>
      </c>
      <c r="M1296" s="172">
        <f t="shared" si="113"/>
        <v>0</v>
      </c>
      <c r="N1296" s="172">
        <f t="shared" si="115"/>
        <v>45000</v>
      </c>
      <c r="O1296" s="172">
        <f t="shared" si="116"/>
        <v>6.1643835616438354</v>
      </c>
      <c r="P1296" s="172">
        <f t="shared" si="117"/>
        <v>3.6986301369863015</v>
      </c>
    </row>
    <row r="1297" spans="12:16" ht="15" customHeight="1" x14ac:dyDescent="0.3">
      <c r="L1297" s="171">
        <f t="shared" si="114"/>
        <v>47407</v>
      </c>
      <c r="M1297" s="172">
        <f t="shared" si="113"/>
        <v>0</v>
      </c>
      <c r="N1297" s="172">
        <f t="shared" si="115"/>
        <v>45000</v>
      </c>
      <c r="O1297" s="172">
        <f t="shared" si="116"/>
        <v>6.1643835616438354</v>
      </c>
      <c r="P1297" s="172">
        <f t="shared" si="117"/>
        <v>3.6986301369863015</v>
      </c>
    </row>
    <row r="1298" spans="12:16" ht="15" customHeight="1" x14ac:dyDescent="0.3">
      <c r="L1298" s="171">
        <f t="shared" si="114"/>
        <v>47408</v>
      </c>
      <c r="M1298" s="172">
        <f t="shared" si="113"/>
        <v>0</v>
      </c>
      <c r="N1298" s="172">
        <f t="shared" si="115"/>
        <v>45000</v>
      </c>
      <c r="O1298" s="172">
        <f t="shared" si="116"/>
        <v>6.1643835616438354</v>
      </c>
      <c r="P1298" s="172">
        <f t="shared" si="117"/>
        <v>3.6986301369863015</v>
      </c>
    </row>
    <row r="1299" spans="12:16" ht="15" customHeight="1" x14ac:dyDescent="0.3">
      <c r="L1299" s="171">
        <f t="shared" si="114"/>
        <v>47409</v>
      </c>
      <c r="M1299" s="172">
        <f t="shared" ref="M1299:M1362" si="118">IFERROR(VLOOKUP(L1299,$B$19:$E$80,4,FALSE),0)</f>
        <v>0</v>
      </c>
      <c r="N1299" s="172">
        <f t="shared" si="115"/>
        <v>45000</v>
      </c>
      <c r="O1299" s="172">
        <f t="shared" si="116"/>
        <v>6.1643835616438354</v>
      </c>
      <c r="P1299" s="172">
        <f t="shared" si="117"/>
        <v>3.6986301369863015</v>
      </c>
    </row>
    <row r="1300" spans="12:16" ht="15" customHeight="1" x14ac:dyDescent="0.3">
      <c r="L1300" s="171">
        <f t="shared" ref="L1300:L1363" si="119">IFERROR(IF(MAX(L1299+1,$F$5+1)&gt;$J$10,"-",MAX(L1299+1,$F$5+1)),"-")</f>
        <v>47410</v>
      </c>
      <c r="M1300" s="172">
        <f t="shared" si="118"/>
        <v>0</v>
      </c>
      <c r="N1300" s="172">
        <f t="shared" ref="N1300:N1363" si="120">IF(ISNUMBER(N1299),N1299-M1300,$E$8)</f>
        <v>45000</v>
      </c>
      <c r="O1300" s="172">
        <f t="shared" ref="O1300:O1363" si="121">IFERROR(IF(ISNUMBER(N1299),N1299,$E$8)*IF(L1300&gt;=$J$8,$E$13,$E$12)/IF(MOD(YEAR(L1300),4),365,366)*IF(ISBLANK(L1299),L1300-$F$5,L1300-L1299),0)</f>
        <v>6.1643835616438354</v>
      </c>
      <c r="P1300" s="172">
        <f t="shared" ref="P1300:P1363" si="122">IFERROR(IF(ISNUMBER(N1299),N1299,$E$8)*3%/IF(MOD(YEAR(L1300),4),365,366)*IF(ISBLANK(L1299),(L1300-$F$5),L1300-L1299),0)</f>
        <v>3.6986301369863015</v>
      </c>
    </row>
    <row r="1301" spans="12:16" ht="15" customHeight="1" x14ac:dyDescent="0.3">
      <c r="L1301" s="171">
        <f t="shared" si="119"/>
        <v>47411</v>
      </c>
      <c r="M1301" s="172">
        <f t="shared" si="118"/>
        <v>0</v>
      </c>
      <c r="N1301" s="172">
        <f t="shared" si="120"/>
        <v>45000</v>
      </c>
      <c r="O1301" s="172">
        <f t="shared" si="121"/>
        <v>6.1643835616438354</v>
      </c>
      <c r="P1301" s="172">
        <f t="shared" si="122"/>
        <v>3.6986301369863015</v>
      </c>
    </row>
    <row r="1302" spans="12:16" ht="15" customHeight="1" x14ac:dyDescent="0.3">
      <c r="L1302" s="171">
        <f t="shared" si="119"/>
        <v>47412</v>
      </c>
      <c r="M1302" s="172">
        <f t="shared" si="118"/>
        <v>0</v>
      </c>
      <c r="N1302" s="172">
        <f t="shared" si="120"/>
        <v>45000</v>
      </c>
      <c r="O1302" s="172">
        <f t="shared" si="121"/>
        <v>6.1643835616438354</v>
      </c>
      <c r="P1302" s="172">
        <f t="shared" si="122"/>
        <v>3.6986301369863015</v>
      </c>
    </row>
    <row r="1303" spans="12:16" ht="15" customHeight="1" x14ac:dyDescent="0.3">
      <c r="L1303" s="171">
        <f t="shared" si="119"/>
        <v>47413</v>
      </c>
      <c r="M1303" s="172">
        <f t="shared" si="118"/>
        <v>0</v>
      </c>
      <c r="N1303" s="172">
        <f t="shared" si="120"/>
        <v>45000</v>
      </c>
      <c r="O1303" s="172">
        <f t="shared" si="121"/>
        <v>6.1643835616438354</v>
      </c>
      <c r="P1303" s="172">
        <f t="shared" si="122"/>
        <v>3.6986301369863015</v>
      </c>
    </row>
    <row r="1304" spans="12:16" ht="15" customHeight="1" x14ac:dyDescent="0.3">
      <c r="L1304" s="171">
        <f t="shared" si="119"/>
        <v>47414</v>
      </c>
      <c r="M1304" s="172">
        <f t="shared" si="118"/>
        <v>0</v>
      </c>
      <c r="N1304" s="172">
        <f t="shared" si="120"/>
        <v>45000</v>
      </c>
      <c r="O1304" s="172">
        <f t="shared" si="121"/>
        <v>6.1643835616438354</v>
      </c>
      <c r="P1304" s="172">
        <f t="shared" si="122"/>
        <v>3.6986301369863015</v>
      </c>
    </row>
    <row r="1305" spans="12:16" ht="15" customHeight="1" x14ac:dyDescent="0.3">
      <c r="L1305" s="171">
        <f t="shared" si="119"/>
        <v>47415</v>
      </c>
      <c r="M1305" s="172">
        <f t="shared" si="118"/>
        <v>0</v>
      </c>
      <c r="N1305" s="172">
        <f t="shared" si="120"/>
        <v>45000</v>
      </c>
      <c r="O1305" s="172">
        <f t="shared" si="121"/>
        <v>6.1643835616438354</v>
      </c>
      <c r="P1305" s="172">
        <f t="shared" si="122"/>
        <v>3.6986301369863015</v>
      </c>
    </row>
    <row r="1306" spans="12:16" ht="15" customHeight="1" x14ac:dyDescent="0.3">
      <c r="L1306" s="171">
        <f t="shared" si="119"/>
        <v>47416</v>
      </c>
      <c r="M1306" s="172">
        <f t="shared" si="118"/>
        <v>0</v>
      </c>
      <c r="N1306" s="172">
        <f t="shared" si="120"/>
        <v>45000</v>
      </c>
      <c r="O1306" s="172">
        <f t="shared" si="121"/>
        <v>6.1643835616438354</v>
      </c>
      <c r="P1306" s="172">
        <f t="shared" si="122"/>
        <v>3.6986301369863015</v>
      </c>
    </row>
    <row r="1307" spans="12:16" ht="15" customHeight="1" x14ac:dyDescent="0.3">
      <c r="L1307" s="171">
        <f t="shared" si="119"/>
        <v>47417</v>
      </c>
      <c r="M1307" s="172">
        <f t="shared" si="118"/>
        <v>0</v>
      </c>
      <c r="N1307" s="172">
        <f t="shared" si="120"/>
        <v>45000</v>
      </c>
      <c r="O1307" s="172">
        <f t="shared" si="121"/>
        <v>6.1643835616438354</v>
      </c>
      <c r="P1307" s="172">
        <f t="shared" si="122"/>
        <v>3.6986301369863015</v>
      </c>
    </row>
    <row r="1308" spans="12:16" ht="15" customHeight="1" x14ac:dyDescent="0.3">
      <c r="L1308" s="171">
        <f t="shared" si="119"/>
        <v>47418</v>
      </c>
      <c r="M1308" s="172">
        <f t="shared" si="118"/>
        <v>0</v>
      </c>
      <c r="N1308" s="172">
        <f t="shared" si="120"/>
        <v>45000</v>
      </c>
      <c r="O1308" s="172">
        <f t="shared" si="121"/>
        <v>6.1643835616438354</v>
      </c>
      <c r="P1308" s="172">
        <f t="shared" si="122"/>
        <v>3.6986301369863015</v>
      </c>
    </row>
    <row r="1309" spans="12:16" ht="15" customHeight="1" x14ac:dyDescent="0.3">
      <c r="L1309" s="171">
        <f t="shared" si="119"/>
        <v>47419</v>
      </c>
      <c r="M1309" s="172">
        <f t="shared" si="118"/>
        <v>0</v>
      </c>
      <c r="N1309" s="172">
        <f t="shared" si="120"/>
        <v>45000</v>
      </c>
      <c r="O1309" s="172">
        <f t="shared" si="121"/>
        <v>6.1643835616438354</v>
      </c>
      <c r="P1309" s="172">
        <f t="shared" si="122"/>
        <v>3.6986301369863015</v>
      </c>
    </row>
    <row r="1310" spans="12:16" ht="15" customHeight="1" x14ac:dyDescent="0.3">
      <c r="L1310" s="171">
        <f t="shared" si="119"/>
        <v>47420</v>
      </c>
      <c r="M1310" s="172">
        <f t="shared" si="118"/>
        <v>0</v>
      </c>
      <c r="N1310" s="172">
        <f t="shared" si="120"/>
        <v>45000</v>
      </c>
      <c r="O1310" s="172">
        <f t="shared" si="121"/>
        <v>6.1643835616438354</v>
      </c>
      <c r="P1310" s="172">
        <f t="shared" si="122"/>
        <v>3.6986301369863015</v>
      </c>
    </row>
    <row r="1311" spans="12:16" ht="15" customHeight="1" x14ac:dyDescent="0.3">
      <c r="L1311" s="171">
        <f t="shared" si="119"/>
        <v>47421</v>
      </c>
      <c r="M1311" s="172">
        <f t="shared" si="118"/>
        <v>0</v>
      </c>
      <c r="N1311" s="172">
        <f t="shared" si="120"/>
        <v>45000</v>
      </c>
      <c r="O1311" s="172">
        <f t="shared" si="121"/>
        <v>6.1643835616438354</v>
      </c>
      <c r="P1311" s="172">
        <f t="shared" si="122"/>
        <v>3.6986301369863015</v>
      </c>
    </row>
    <row r="1312" spans="12:16" ht="15" customHeight="1" x14ac:dyDescent="0.3">
      <c r="L1312" s="171">
        <f t="shared" si="119"/>
        <v>47422</v>
      </c>
      <c r="M1312" s="172">
        <f t="shared" si="118"/>
        <v>0</v>
      </c>
      <c r="N1312" s="172">
        <f t="shared" si="120"/>
        <v>45000</v>
      </c>
      <c r="O1312" s="172">
        <f t="shared" si="121"/>
        <v>6.1643835616438354</v>
      </c>
      <c r="P1312" s="172">
        <f t="shared" si="122"/>
        <v>3.6986301369863015</v>
      </c>
    </row>
    <row r="1313" spans="12:16" ht="15" customHeight="1" x14ac:dyDescent="0.3">
      <c r="L1313" s="171">
        <f t="shared" si="119"/>
        <v>47423</v>
      </c>
      <c r="M1313" s="172">
        <f t="shared" si="118"/>
        <v>0</v>
      </c>
      <c r="N1313" s="172">
        <f t="shared" si="120"/>
        <v>45000</v>
      </c>
      <c r="O1313" s="172">
        <f t="shared" si="121"/>
        <v>6.1643835616438354</v>
      </c>
      <c r="P1313" s="172">
        <f t="shared" si="122"/>
        <v>3.6986301369863015</v>
      </c>
    </row>
    <row r="1314" spans="12:16" ht="15" customHeight="1" x14ac:dyDescent="0.3">
      <c r="L1314" s="171">
        <f t="shared" si="119"/>
        <v>47424</v>
      </c>
      <c r="M1314" s="172">
        <f t="shared" si="118"/>
        <v>0</v>
      </c>
      <c r="N1314" s="172">
        <f t="shared" si="120"/>
        <v>45000</v>
      </c>
      <c r="O1314" s="172">
        <f t="shared" si="121"/>
        <v>6.1643835616438354</v>
      </c>
      <c r="P1314" s="172">
        <f t="shared" si="122"/>
        <v>3.6986301369863015</v>
      </c>
    </row>
    <row r="1315" spans="12:16" ht="15" customHeight="1" x14ac:dyDescent="0.3">
      <c r="L1315" s="171">
        <f t="shared" si="119"/>
        <v>47425</v>
      </c>
      <c r="M1315" s="172">
        <f t="shared" si="118"/>
        <v>0</v>
      </c>
      <c r="N1315" s="172">
        <f t="shared" si="120"/>
        <v>45000</v>
      </c>
      <c r="O1315" s="172">
        <f t="shared" si="121"/>
        <v>6.1643835616438354</v>
      </c>
      <c r="P1315" s="172">
        <f t="shared" si="122"/>
        <v>3.6986301369863015</v>
      </c>
    </row>
    <row r="1316" spans="12:16" ht="15" customHeight="1" x14ac:dyDescent="0.3">
      <c r="L1316" s="171">
        <f t="shared" si="119"/>
        <v>47426</v>
      </c>
      <c r="M1316" s="172">
        <f t="shared" si="118"/>
        <v>0</v>
      </c>
      <c r="N1316" s="172">
        <f t="shared" si="120"/>
        <v>45000</v>
      </c>
      <c r="O1316" s="172">
        <f t="shared" si="121"/>
        <v>6.1643835616438354</v>
      </c>
      <c r="P1316" s="172">
        <f t="shared" si="122"/>
        <v>3.6986301369863015</v>
      </c>
    </row>
    <row r="1317" spans="12:16" ht="15" customHeight="1" x14ac:dyDescent="0.3">
      <c r="L1317" s="171">
        <f t="shared" si="119"/>
        <v>47427</v>
      </c>
      <c r="M1317" s="172">
        <f t="shared" si="118"/>
        <v>0</v>
      </c>
      <c r="N1317" s="172">
        <f t="shared" si="120"/>
        <v>45000</v>
      </c>
      <c r="O1317" s="172">
        <f t="shared" si="121"/>
        <v>6.1643835616438354</v>
      </c>
      <c r="P1317" s="172">
        <f t="shared" si="122"/>
        <v>3.6986301369863015</v>
      </c>
    </row>
    <row r="1318" spans="12:16" ht="15" customHeight="1" x14ac:dyDescent="0.3">
      <c r="L1318" s="171">
        <f t="shared" si="119"/>
        <v>47428</v>
      </c>
      <c r="M1318" s="172">
        <f t="shared" si="118"/>
        <v>0</v>
      </c>
      <c r="N1318" s="172">
        <f t="shared" si="120"/>
        <v>45000</v>
      </c>
      <c r="O1318" s="172">
        <f t="shared" si="121"/>
        <v>6.1643835616438354</v>
      </c>
      <c r="P1318" s="172">
        <f t="shared" si="122"/>
        <v>3.6986301369863015</v>
      </c>
    </row>
    <row r="1319" spans="12:16" ht="15" customHeight="1" x14ac:dyDescent="0.3">
      <c r="L1319" s="171">
        <f t="shared" si="119"/>
        <v>47429</v>
      </c>
      <c r="M1319" s="172">
        <f t="shared" si="118"/>
        <v>0</v>
      </c>
      <c r="N1319" s="172">
        <f t="shared" si="120"/>
        <v>45000</v>
      </c>
      <c r="O1319" s="172">
        <f t="shared" si="121"/>
        <v>6.1643835616438354</v>
      </c>
      <c r="P1319" s="172">
        <f t="shared" si="122"/>
        <v>3.6986301369863015</v>
      </c>
    </row>
    <row r="1320" spans="12:16" ht="15" customHeight="1" x14ac:dyDescent="0.3">
      <c r="L1320" s="171">
        <f t="shared" si="119"/>
        <v>47430</v>
      </c>
      <c r="M1320" s="172">
        <f t="shared" si="118"/>
        <v>0</v>
      </c>
      <c r="N1320" s="172">
        <f t="shared" si="120"/>
        <v>45000</v>
      </c>
      <c r="O1320" s="172">
        <f t="shared" si="121"/>
        <v>6.1643835616438354</v>
      </c>
      <c r="P1320" s="172">
        <f t="shared" si="122"/>
        <v>3.6986301369863015</v>
      </c>
    </row>
    <row r="1321" spans="12:16" ht="15" customHeight="1" x14ac:dyDescent="0.3">
      <c r="L1321" s="171">
        <f t="shared" si="119"/>
        <v>47431</v>
      </c>
      <c r="M1321" s="172">
        <f t="shared" si="118"/>
        <v>0</v>
      </c>
      <c r="N1321" s="172">
        <f t="shared" si="120"/>
        <v>45000</v>
      </c>
      <c r="O1321" s="172">
        <f t="shared" si="121"/>
        <v>6.1643835616438354</v>
      </c>
      <c r="P1321" s="172">
        <f t="shared" si="122"/>
        <v>3.6986301369863015</v>
      </c>
    </row>
    <row r="1322" spans="12:16" ht="15" customHeight="1" x14ac:dyDescent="0.3">
      <c r="L1322" s="171">
        <f t="shared" si="119"/>
        <v>47432</v>
      </c>
      <c r="M1322" s="172">
        <f t="shared" si="118"/>
        <v>0</v>
      </c>
      <c r="N1322" s="172">
        <f t="shared" si="120"/>
        <v>45000</v>
      </c>
      <c r="O1322" s="172">
        <f t="shared" si="121"/>
        <v>6.1643835616438354</v>
      </c>
      <c r="P1322" s="172">
        <f t="shared" si="122"/>
        <v>3.6986301369863015</v>
      </c>
    </row>
    <row r="1323" spans="12:16" ht="15" customHeight="1" x14ac:dyDescent="0.3">
      <c r="L1323" s="171">
        <f t="shared" si="119"/>
        <v>47433</v>
      </c>
      <c r="M1323" s="172">
        <f t="shared" si="118"/>
        <v>0</v>
      </c>
      <c r="N1323" s="172">
        <f t="shared" si="120"/>
        <v>45000</v>
      </c>
      <c r="O1323" s="172">
        <f t="shared" si="121"/>
        <v>6.1643835616438354</v>
      </c>
      <c r="P1323" s="172">
        <f t="shared" si="122"/>
        <v>3.6986301369863015</v>
      </c>
    </row>
    <row r="1324" spans="12:16" ht="15" customHeight="1" x14ac:dyDescent="0.3">
      <c r="L1324" s="171">
        <f t="shared" si="119"/>
        <v>47434</v>
      </c>
      <c r="M1324" s="172">
        <f t="shared" si="118"/>
        <v>0</v>
      </c>
      <c r="N1324" s="172">
        <f t="shared" si="120"/>
        <v>45000</v>
      </c>
      <c r="O1324" s="172">
        <f t="shared" si="121"/>
        <v>6.1643835616438354</v>
      </c>
      <c r="P1324" s="172">
        <f t="shared" si="122"/>
        <v>3.6986301369863015</v>
      </c>
    </row>
    <row r="1325" spans="12:16" ht="15" customHeight="1" x14ac:dyDescent="0.3">
      <c r="L1325" s="171">
        <f t="shared" si="119"/>
        <v>47435</v>
      </c>
      <c r="M1325" s="172">
        <f t="shared" si="118"/>
        <v>0</v>
      </c>
      <c r="N1325" s="172">
        <f t="shared" si="120"/>
        <v>45000</v>
      </c>
      <c r="O1325" s="172">
        <f t="shared" si="121"/>
        <v>6.1643835616438354</v>
      </c>
      <c r="P1325" s="172">
        <f t="shared" si="122"/>
        <v>3.6986301369863015</v>
      </c>
    </row>
    <row r="1326" spans="12:16" ht="15" customHeight="1" x14ac:dyDescent="0.3">
      <c r="L1326" s="171">
        <f t="shared" si="119"/>
        <v>47436</v>
      </c>
      <c r="M1326" s="172">
        <f t="shared" si="118"/>
        <v>0</v>
      </c>
      <c r="N1326" s="172">
        <f t="shared" si="120"/>
        <v>45000</v>
      </c>
      <c r="O1326" s="172">
        <f t="shared" si="121"/>
        <v>6.1643835616438354</v>
      </c>
      <c r="P1326" s="172">
        <f t="shared" si="122"/>
        <v>3.6986301369863015</v>
      </c>
    </row>
    <row r="1327" spans="12:16" ht="15" customHeight="1" x14ac:dyDescent="0.3">
      <c r="L1327" s="171">
        <f t="shared" si="119"/>
        <v>47437</v>
      </c>
      <c r="M1327" s="172">
        <f t="shared" si="118"/>
        <v>0</v>
      </c>
      <c r="N1327" s="172">
        <f t="shared" si="120"/>
        <v>45000</v>
      </c>
      <c r="O1327" s="172">
        <f t="shared" si="121"/>
        <v>6.1643835616438354</v>
      </c>
      <c r="P1327" s="172">
        <f t="shared" si="122"/>
        <v>3.6986301369863015</v>
      </c>
    </row>
    <row r="1328" spans="12:16" ht="15" customHeight="1" x14ac:dyDescent="0.3">
      <c r="L1328" s="171">
        <f t="shared" si="119"/>
        <v>47438</v>
      </c>
      <c r="M1328" s="172">
        <f t="shared" si="118"/>
        <v>0</v>
      </c>
      <c r="N1328" s="172">
        <f t="shared" si="120"/>
        <v>45000</v>
      </c>
      <c r="O1328" s="172">
        <f t="shared" si="121"/>
        <v>6.1643835616438354</v>
      </c>
      <c r="P1328" s="172">
        <f t="shared" si="122"/>
        <v>3.6986301369863015</v>
      </c>
    </row>
    <row r="1329" spans="12:16" ht="15" customHeight="1" x14ac:dyDescent="0.3">
      <c r="L1329" s="171">
        <f t="shared" si="119"/>
        <v>47439</v>
      </c>
      <c r="M1329" s="172">
        <f t="shared" si="118"/>
        <v>0</v>
      </c>
      <c r="N1329" s="172">
        <f t="shared" si="120"/>
        <v>45000</v>
      </c>
      <c r="O1329" s="172">
        <f t="shared" si="121"/>
        <v>6.1643835616438354</v>
      </c>
      <c r="P1329" s="172">
        <f t="shared" si="122"/>
        <v>3.6986301369863015</v>
      </c>
    </row>
    <row r="1330" spans="12:16" ht="15" customHeight="1" x14ac:dyDescent="0.3">
      <c r="L1330" s="171">
        <f t="shared" si="119"/>
        <v>47440</v>
      </c>
      <c r="M1330" s="172">
        <f t="shared" si="118"/>
        <v>0</v>
      </c>
      <c r="N1330" s="172">
        <f t="shared" si="120"/>
        <v>45000</v>
      </c>
      <c r="O1330" s="172">
        <f t="shared" si="121"/>
        <v>6.1643835616438354</v>
      </c>
      <c r="P1330" s="172">
        <f t="shared" si="122"/>
        <v>3.6986301369863015</v>
      </c>
    </row>
    <row r="1331" spans="12:16" ht="15" customHeight="1" x14ac:dyDescent="0.3">
      <c r="L1331" s="171">
        <f t="shared" si="119"/>
        <v>47441</v>
      </c>
      <c r="M1331" s="172">
        <f t="shared" si="118"/>
        <v>0</v>
      </c>
      <c r="N1331" s="172">
        <f t="shared" si="120"/>
        <v>45000</v>
      </c>
      <c r="O1331" s="172">
        <f t="shared" si="121"/>
        <v>6.1643835616438354</v>
      </c>
      <c r="P1331" s="172">
        <f t="shared" si="122"/>
        <v>3.6986301369863015</v>
      </c>
    </row>
    <row r="1332" spans="12:16" ht="15" customHeight="1" x14ac:dyDescent="0.3">
      <c r="L1332" s="171">
        <f t="shared" si="119"/>
        <v>47442</v>
      </c>
      <c r="M1332" s="172">
        <f t="shared" si="118"/>
        <v>0</v>
      </c>
      <c r="N1332" s="172">
        <f t="shared" si="120"/>
        <v>45000</v>
      </c>
      <c r="O1332" s="172">
        <f t="shared" si="121"/>
        <v>6.1643835616438354</v>
      </c>
      <c r="P1332" s="172">
        <f t="shared" si="122"/>
        <v>3.6986301369863015</v>
      </c>
    </row>
    <row r="1333" spans="12:16" ht="15" customHeight="1" x14ac:dyDescent="0.3">
      <c r="L1333" s="171">
        <f t="shared" si="119"/>
        <v>47443</v>
      </c>
      <c r="M1333" s="172">
        <f t="shared" si="118"/>
        <v>0</v>
      </c>
      <c r="N1333" s="172">
        <f t="shared" si="120"/>
        <v>45000</v>
      </c>
      <c r="O1333" s="172">
        <f t="shared" si="121"/>
        <v>6.1643835616438354</v>
      </c>
      <c r="P1333" s="172">
        <f t="shared" si="122"/>
        <v>3.6986301369863015</v>
      </c>
    </row>
    <row r="1334" spans="12:16" ht="15" customHeight="1" x14ac:dyDescent="0.3">
      <c r="L1334" s="171">
        <f t="shared" si="119"/>
        <v>47444</v>
      </c>
      <c r="M1334" s="172">
        <f t="shared" si="118"/>
        <v>0</v>
      </c>
      <c r="N1334" s="172">
        <f t="shared" si="120"/>
        <v>45000</v>
      </c>
      <c r="O1334" s="172">
        <f t="shared" si="121"/>
        <v>6.1643835616438354</v>
      </c>
      <c r="P1334" s="172">
        <f t="shared" si="122"/>
        <v>3.6986301369863015</v>
      </c>
    </row>
    <row r="1335" spans="12:16" ht="15" customHeight="1" x14ac:dyDescent="0.3">
      <c r="L1335" s="171">
        <f t="shared" si="119"/>
        <v>47445</v>
      </c>
      <c r="M1335" s="172">
        <f t="shared" si="118"/>
        <v>0</v>
      </c>
      <c r="N1335" s="172">
        <f t="shared" si="120"/>
        <v>45000</v>
      </c>
      <c r="O1335" s="172">
        <f t="shared" si="121"/>
        <v>6.1643835616438354</v>
      </c>
      <c r="P1335" s="172">
        <f t="shared" si="122"/>
        <v>3.6986301369863015</v>
      </c>
    </row>
    <row r="1336" spans="12:16" ht="15" customHeight="1" x14ac:dyDescent="0.3">
      <c r="L1336" s="171">
        <f t="shared" si="119"/>
        <v>47446</v>
      </c>
      <c r="M1336" s="172">
        <f t="shared" si="118"/>
        <v>0</v>
      </c>
      <c r="N1336" s="172">
        <f t="shared" si="120"/>
        <v>45000</v>
      </c>
      <c r="O1336" s="172">
        <f t="shared" si="121"/>
        <v>6.1643835616438354</v>
      </c>
      <c r="P1336" s="172">
        <f t="shared" si="122"/>
        <v>3.6986301369863015</v>
      </c>
    </row>
    <row r="1337" spans="12:16" ht="15" customHeight="1" x14ac:dyDescent="0.3">
      <c r="L1337" s="171">
        <f t="shared" si="119"/>
        <v>47447</v>
      </c>
      <c r="M1337" s="172">
        <f t="shared" si="118"/>
        <v>0</v>
      </c>
      <c r="N1337" s="172">
        <f t="shared" si="120"/>
        <v>45000</v>
      </c>
      <c r="O1337" s="172">
        <f t="shared" si="121"/>
        <v>6.1643835616438354</v>
      </c>
      <c r="P1337" s="172">
        <f t="shared" si="122"/>
        <v>3.6986301369863015</v>
      </c>
    </row>
    <row r="1338" spans="12:16" ht="15" customHeight="1" x14ac:dyDescent="0.3">
      <c r="L1338" s="171">
        <f t="shared" si="119"/>
        <v>47448</v>
      </c>
      <c r="M1338" s="172">
        <f t="shared" si="118"/>
        <v>0</v>
      </c>
      <c r="N1338" s="172">
        <f t="shared" si="120"/>
        <v>45000</v>
      </c>
      <c r="O1338" s="172">
        <f t="shared" si="121"/>
        <v>6.1643835616438354</v>
      </c>
      <c r="P1338" s="172">
        <f t="shared" si="122"/>
        <v>3.6986301369863015</v>
      </c>
    </row>
    <row r="1339" spans="12:16" ht="15" customHeight="1" x14ac:dyDescent="0.3">
      <c r="L1339" s="171">
        <f t="shared" si="119"/>
        <v>47449</v>
      </c>
      <c r="M1339" s="172">
        <f t="shared" si="118"/>
        <v>0</v>
      </c>
      <c r="N1339" s="172">
        <f t="shared" si="120"/>
        <v>45000</v>
      </c>
      <c r="O1339" s="172">
        <f t="shared" si="121"/>
        <v>6.1643835616438354</v>
      </c>
      <c r="P1339" s="172">
        <f t="shared" si="122"/>
        <v>3.6986301369863015</v>
      </c>
    </row>
    <row r="1340" spans="12:16" ht="15" customHeight="1" x14ac:dyDescent="0.3">
      <c r="L1340" s="171">
        <f t="shared" si="119"/>
        <v>47450</v>
      </c>
      <c r="M1340" s="172">
        <f t="shared" si="118"/>
        <v>0</v>
      </c>
      <c r="N1340" s="172">
        <f t="shared" si="120"/>
        <v>45000</v>
      </c>
      <c r="O1340" s="172">
        <f t="shared" si="121"/>
        <v>6.1643835616438354</v>
      </c>
      <c r="P1340" s="172">
        <f t="shared" si="122"/>
        <v>3.6986301369863015</v>
      </c>
    </row>
    <row r="1341" spans="12:16" ht="15" customHeight="1" x14ac:dyDescent="0.3">
      <c r="L1341" s="171">
        <f t="shared" si="119"/>
        <v>47451</v>
      </c>
      <c r="M1341" s="172">
        <f t="shared" si="118"/>
        <v>0</v>
      </c>
      <c r="N1341" s="172">
        <f t="shared" si="120"/>
        <v>45000</v>
      </c>
      <c r="O1341" s="172">
        <f t="shared" si="121"/>
        <v>6.1643835616438354</v>
      </c>
      <c r="P1341" s="172">
        <f t="shared" si="122"/>
        <v>3.6986301369863015</v>
      </c>
    </row>
    <row r="1342" spans="12:16" ht="15" customHeight="1" x14ac:dyDescent="0.3">
      <c r="L1342" s="171">
        <f t="shared" si="119"/>
        <v>47452</v>
      </c>
      <c r="M1342" s="172">
        <f t="shared" si="118"/>
        <v>0</v>
      </c>
      <c r="N1342" s="172">
        <f t="shared" si="120"/>
        <v>45000</v>
      </c>
      <c r="O1342" s="172">
        <f t="shared" si="121"/>
        <v>6.1643835616438354</v>
      </c>
      <c r="P1342" s="172">
        <f t="shared" si="122"/>
        <v>3.6986301369863015</v>
      </c>
    </row>
    <row r="1343" spans="12:16" ht="15" customHeight="1" x14ac:dyDescent="0.3">
      <c r="L1343" s="171">
        <f t="shared" si="119"/>
        <v>47453</v>
      </c>
      <c r="M1343" s="172">
        <f t="shared" si="118"/>
        <v>0</v>
      </c>
      <c r="N1343" s="172">
        <f t="shared" si="120"/>
        <v>45000</v>
      </c>
      <c r="O1343" s="172">
        <f t="shared" si="121"/>
        <v>6.1643835616438354</v>
      </c>
      <c r="P1343" s="172">
        <f t="shared" si="122"/>
        <v>3.6986301369863015</v>
      </c>
    </row>
    <row r="1344" spans="12:16" ht="15" customHeight="1" x14ac:dyDescent="0.3">
      <c r="L1344" s="171">
        <f t="shared" si="119"/>
        <v>47454</v>
      </c>
      <c r="M1344" s="172">
        <f t="shared" si="118"/>
        <v>0</v>
      </c>
      <c r="N1344" s="172">
        <f t="shared" si="120"/>
        <v>45000</v>
      </c>
      <c r="O1344" s="172">
        <f t="shared" si="121"/>
        <v>6.1643835616438354</v>
      </c>
      <c r="P1344" s="172">
        <f t="shared" si="122"/>
        <v>3.6986301369863015</v>
      </c>
    </row>
    <row r="1345" spans="12:16" ht="15" customHeight="1" x14ac:dyDescent="0.3">
      <c r="L1345" s="171">
        <f t="shared" si="119"/>
        <v>47455</v>
      </c>
      <c r="M1345" s="172">
        <f t="shared" si="118"/>
        <v>0</v>
      </c>
      <c r="N1345" s="172">
        <f t="shared" si="120"/>
        <v>45000</v>
      </c>
      <c r="O1345" s="172">
        <f t="shared" si="121"/>
        <v>6.1643835616438354</v>
      </c>
      <c r="P1345" s="172">
        <f t="shared" si="122"/>
        <v>3.6986301369863015</v>
      </c>
    </row>
    <row r="1346" spans="12:16" ht="15" customHeight="1" x14ac:dyDescent="0.3">
      <c r="L1346" s="171">
        <f t="shared" si="119"/>
        <v>47456</v>
      </c>
      <c r="M1346" s="172">
        <f t="shared" si="118"/>
        <v>0</v>
      </c>
      <c r="N1346" s="172">
        <f t="shared" si="120"/>
        <v>45000</v>
      </c>
      <c r="O1346" s="172">
        <f t="shared" si="121"/>
        <v>6.1643835616438354</v>
      </c>
      <c r="P1346" s="172">
        <f t="shared" si="122"/>
        <v>3.6986301369863015</v>
      </c>
    </row>
    <row r="1347" spans="12:16" ht="15" customHeight="1" x14ac:dyDescent="0.3">
      <c r="L1347" s="171">
        <f t="shared" si="119"/>
        <v>47457</v>
      </c>
      <c r="M1347" s="172">
        <f t="shared" si="118"/>
        <v>0</v>
      </c>
      <c r="N1347" s="172">
        <f t="shared" si="120"/>
        <v>45000</v>
      </c>
      <c r="O1347" s="172">
        <f t="shared" si="121"/>
        <v>6.1643835616438354</v>
      </c>
      <c r="P1347" s="172">
        <f t="shared" si="122"/>
        <v>3.6986301369863015</v>
      </c>
    </row>
    <row r="1348" spans="12:16" ht="15" customHeight="1" x14ac:dyDescent="0.3">
      <c r="L1348" s="171">
        <f t="shared" si="119"/>
        <v>47458</v>
      </c>
      <c r="M1348" s="172">
        <f t="shared" si="118"/>
        <v>0</v>
      </c>
      <c r="N1348" s="172">
        <f t="shared" si="120"/>
        <v>45000</v>
      </c>
      <c r="O1348" s="172">
        <f t="shared" si="121"/>
        <v>6.1643835616438354</v>
      </c>
      <c r="P1348" s="172">
        <f t="shared" si="122"/>
        <v>3.6986301369863015</v>
      </c>
    </row>
    <row r="1349" spans="12:16" ht="15" customHeight="1" x14ac:dyDescent="0.3">
      <c r="L1349" s="171">
        <f t="shared" si="119"/>
        <v>47459</v>
      </c>
      <c r="M1349" s="172">
        <f t="shared" si="118"/>
        <v>0</v>
      </c>
      <c r="N1349" s="172">
        <f t="shared" si="120"/>
        <v>45000</v>
      </c>
      <c r="O1349" s="172">
        <f t="shared" si="121"/>
        <v>6.1643835616438354</v>
      </c>
      <c r="P1349" s="172">
        <f t="shared" si="122"/>
        <v>3.6986301369863015</v>
      </c>
    </row>
    <row r="1350" spans="12:16" ht="15" customHeight="1" x14ac:dyDescent="0.3">
      <c r="L1350" s="171">
        <f t="shared" si="119"/>
        <v>47460</v>
      </c>
      <c r="M1350" s="172">
        <f t="shared" si="118"/>
        <v>0</v>
      </c>
      <c r="N1350" s="172">
        <f t="shared" si="120"/>
        <v>45000</v>
      </c>
      <c r="O1350" s="172">
        <f t="shared" si="121"/>
        <v>6.1643835616438354</v>
      </c>
      <c r="P1350" s="172">
        <f t="shared" si="122"/>
        <v>3.6986301369863015</v>
      </c>
    </row>
    <row r="1351" spans="12:16" ht="15" customHeight="1" x14ac:dyDescent="0.3">
      <c r="L1351" s="171">
        <f t="shared" si="119"/>
        <v>47461</v>
      </c>
      <c r="M1351" s="172">
        <f t="shared" si="118"/>
        <v>0</v>
      </c>
      <c r="N1351" s="172">
        <f t="shared" si="120"/>
        <v>45000</v>
      </c>
      <c r="O1351" s="172">
        <f t="shared" si="121"/>
        <v>6.1643835616438354</v>
      </c>
      <c r="P1351" s="172">
        <f t="shared" si="122"/>
        <v>3.6986301369863015</v>
      </c>
    </row>
    <row r="1352" spans="12:16" ht="15" customHeight="1" x14ac:dyDescent="0.3">
      <c r="L1352" s="171">
        <f t="shared" si="119"/>
        <v>47462</v>
      </c>
      <c r="M1352" s="172">
        <f t="shared" si="118"/>
        <v>0</v>
      </c>
      <c r="N1352" s="172">
        <f t="shared" si="120"/>
        <v>45000</v>
      </c>
      <c r="O1352" s="172">
        <f t="shared" si="121"/>
        <v>6.1643835616438354</v>
      </c>
      <c r="P1352" s="172">
        <f t="shared" si="122"/>
        <v>3.6986301369863015</v>
      </c>
    </row>
    <row r="1353" spans="12:16" ht="15" customHeight="1" x14ac:dyDescent="0.3">
      <c r="L1353" s="171">
        <f t="shared" si="119"/>
        <v>47463</v>
      </c>
      <c r="M1353" s="172">
        <f t="shared" si="118"/>
        <v>0</v>
      </c>
      <c r="N1353" s="172">
        <f t="shared" si="120"/>
        <v>45000</v>
      </c>
      <c r="O1353" s="172">
        <f t="shared" si="121"/>
        <v>6.1643835616438354</v>
      </c>
      <c r="P1353" s="172">
        <f t="shared" si="122"/>
        <v>3.6986301369863015</v>
      </c>
    </row>
    <row r="1354" spans="12:16" ht="15" customHeight="1" x14ac:dyDescent="0.3">
      <c r="L1354" s="171">
        <f t="shared" si="119"/>
        <v>47464</v>
      </c>
      <c r="M1354" s="172">
        <f t="shared" si="118"/>
        <v>0</v>
      </c>
      <c r="N1354" s="172">
        <f t="shared" si="120"/>
        <v>45000</v>
      </c>
      <c r="O1354" s="172">
        <f t="shared" si="121"/>
        <v>6.1643835616438354</v>
      </c>
      <c r="P1354" s="172">
        <f t="shared" si="122"/>
        <v>3.6986301369863015</v>
      </c>
    </row>
    <row r="1355" spans="12:16" ht="15" customHeight="1" x14ac:dyDescent="0.3">
      <c r="L1355" s="171">
        <f t="shared" si="119"/>
        <v>47465</v>
      </c>
      <c r="M1355" s="172">
        <f t="shared" si="118"/>
        <v>0</v>
      </c>
      <c r="N1355" s="172">
        <f t="shared" si="120"/>
        <v>45000</v>
      </c>
      <c r="O1355" s="172">
        <f t="shared" si="121"/>
        <v>6.1643835616438354</v>
      </c>
      <c r="P1355" s="172">
        <f t="shared" si="122"/>
        <v>3.6986301369863015</v>
      </c>
    </row>
    <row r="1356" spans="12:16" ht="15" customHeight="1" x14ac:dyDescent="0.3">
      <c r="L1356" s="171">
        <f t="shared" si="119"/>
        <v>47466</v>
      </c>
      <c r="M1356" s="172">
        <f t="shared" si="118"/>
        <v>0</v>
      </c>
      <c r="N1356" s="172">
        <f t="shared" si="120"/>
        <v>45000</v>
      </c>
      <c r="O1356" s="172">
        <f t="shared" si="121"/>
        <v>6.1643835616438354</v>
      </c>
      <c r="P1356" s="172">
        <f t="shared" si="122"/>
        <v>3.6986301369863015</v>
      </c>
    </row>
    <row r="1357" spans="12:16" ht="15" customHeight="1" x14ac:dyDescent="0.3">
      <c r="L1357" s="171">
        <f t="shared" si="119"/>
        <v>47467</v>
      </c>
      <c r="M1357" s="172">
        <f t="shared" si="118"/>
        <v>0</v>
      </c>
      <c r="N1357" s="172">
        <f t="shared" si="120"/>
        <v>45000</v>
      </c>
      <c r="O1357" s="172">
        <f t="shared" si="121"/>
        <v>6.1643835616438354</v>
      </c>
      <c r="P1357" s="172">
        <f t="shared" si="122"/>
        <v>3.6986301369863015</v>
      </c>
    </row>
    <row r="1358" spans="12:16" ht="15" customHeight="1" x14ac:dyDescent="0.3">
      <c r="L1358" s="171">
        <f t="shared" si="119"/>
        <v>47468</v>
      </c>
      <c r="M1358" s="172">
        <f t="shared" si="118"/>
        <v>0</v>
      </c>
      <c r="N1358" s="172">
        <f t="shared" si="120"/>
        <v>45000</v>
      </c>
      <c r="O1358" s="172">
        <f t="shared" si="121"/>
        <v>6.1643835616438354</v>
      </c>
      <c r="P1358" s="172">
        <f t="shared" si="122"/>
        <v>3.6986301369863015</v>
      </c>
    </row>
    <row r="1359" spans="12:16" ht="15" customHeight="1" x14ac:dyDescent="0.3">
      <c r="L1359" s="171">
        <f t="shared" si="119"/>
        <v>47469</v>
      </c>
      <c r="M1359" s="172">
        <f t="shared" si="118"/>
        <v>0</v>
      </c>
      <c r="N1359" s="172">
        <f t="shared" si="120"/>
        <v>45000</v>
      </c>
      <c r="O1359" s="172">
        <f t="shared" si="121"/>
        <v>6.1643835616438354</v>
      </c>
      <c r="P1359" s="172">
        <f t="shared" si="122"/>
        <v>3.6986301369863015</v>
      </c>
    </row>
    <row r="1360" spans="12:16" ht="15" customHeight="1" x14ac:dyDescent="0.3">
      <c r="L1360" s="171">
        <f t="shared" si="119"/>
        <v>47470</v>
      </c>
      <c r="M1360" s="172">
        <f t="shared" si="118"/>
        <v>0</v>
      </c>
      <c r="N1360" s="172">
        <f t="shared" si="120"/>
        <v>45000</v>
      </c>
      <c r="O1360" s="172">
        <f t="shared" si="121"/>
        <v>6.1643835616438354</v>
      </c>
      <c r="P1360" s="172">
        <f t="shared" si="122"/>
        <v>3.6986301369863015</v>
      </c>
    </row>
    <row r="1361" spans="12:16" ht="15" customHeight="1" x14ac:dyDescent="0.3">
      <c r="L1361" s="171">
        <f t="shared" si="119"/>
        <v>47471</v>
      </c>
      <c r="M1361" s="172">
        <f t="shared" si="118"/>
        <v>0</v>
      </c>
      <c r="N1361" s="172">
        <f t="shared" si="120"/>
        <v>45000</v>
      </c>
      <c r="O1361" s="172">
        <f t="shared" si="121"/>
        <v>6.1643835616438354</v>
      </c>
      <c r="P1361" s="172">
        <f t="shared" si="122"/>
        <v>3.6986301369863015</v>
      </c>
    </row>
    <row r="1362" spans="12:16" ht="15" customHeight="1" x14ac:dyDescent="0.3">
      <c r="L1362" s="171">
        <f t="shared" si="119"/>
        <v>47472</v>
      </c>
      <c r="M1362" s="172">
        <f t="shared" si="118"/>
        <v>0</v>
      </c>
      <c r="N1362" s="172">
        <f t="shared" si="120"/>
        <v>45000</v>
      </c>
      <c r="O1362" s="172">
        <f t="shared" si="121"/>
        <v>6.1643835616438354</v>
      </c>
      <c r="P1362" s="172">
        <f t="shared" si="122"/>
        <v>3.6986301369863015</v>
      </c>
    </row>
    <row r="1363" spans="12:16" ht="15" customHeight="1" x14ac:dyDescent="0.3">
      <c r="L1363" s="171">
        <f t="shared" si="119"/>
        <v>47473</v>
      </c>
      <c r="M1363" s="172">
        <f t="shared" ref="M1363:M1426" si="123">IFERROR(VLOOKUP(L1363,$B$19:$E$80,4,FALSE),0)</f>
        <v>0</v>
      </c>
      <c r="N1363" s="172">
        <f t="shared" si="120"/>
        <v>45000</v>
      </c>
      <c r="O1363" s="172">
        <f t="shared" si="121"/>
        <v>6.1643835616438354</v>
      </c>
      <c r="P1363" s="172">
        <f t="shared" si="122"/>
        <v>3.6986301369863015</v>
      </c>
    </row>
    <row r="1364" spans="12:16" ht="15" customHeight="1" x14ac:dyDescent="0.3">
      <c r="L1364" s="171">
        <f t="shared" ref="L1364:L1427" si="124">IFERROR(IF(MAX(L1363+1,$F$5+1)&gt;$J$10,"-",MAX(L1363+1,$F$5+1)),"-")</f>
        <v>47474</v>
      </c>
      <c r="M1364" s="172">
        <f t="shared" si="123"/>
        <v>0</v>
      </c>
      <c r="N1364" s="172">
        <f t="shared" ref="N1364:N1427" si="125">IF(ISNUMBER(N1363),N1363-M1364,$E$8)</f>
        <v>45000</v>
      </c>
      <c r="O1364" s="172">
        <f t="shared" ref="O1364:O1427" si="126">IFERROR(IF(ISNUMBER(N1363),N1363,$E$8)*IF(L1364&gt;=$J$8,$E$13,$E$12)/IF(MOD(YEAR(L1364),4),365,366)*IF(ISBLANK(L1363),L1364-$F$5,L1364-L1363),0)</f>
        <v>6.1643835616438354</v>
      </c>
      <c r="P1364" s="172">
        <f t="shared" ref="P1364:P1427" si="127">IFERROR(IF(ISNUMBER(N1363),N1363,$E$8)*3%/IF(MOD(YEAR(L1364),4),365,366)*IF(ISBLANK(L1363),(L1364-$F$5),L1364-L1363),0)</f>
        <v>3.6986301369863015</v>
      </c>
    </row>
    <row r="1365" spans="12:16" ht="15" customHeight="1" x14ac:dyDescent="0.3">
      <c r="L1365" s="171">
        <f t="shared" si="124"/>
        <v>47475</v>
      </c>
      <c r="M1365" s="172">
        <f t="shared" si="123"/>
        <v>0</v>
      </c>
      <c r="N1365" s="172">
        <f t="shared" si="125"/>
        <v>45000</v>
      </c>
      <c r="O1365" s="172">
        <f t="shared" si="126"/>
        <v>6.1643835616438354</v>
      </c>
      <c r="P1365" s="172">
        <f t="shared" si="127"/>
        <v>3.6986301369863015</v>
      </c>
    </row>
    <row r="1366" spans="12:16" ht="15" customHeight="1" x14ac:dyDescent="0.3">
      <c r="L1366" s="171">
        <f t="shared" si="124"/>
        <v>47476</v>
      </c>
      <c r="M1366" s="172">
        <f t="shared" si="123"/>
        <v>0</v>
      </c>
      <c r="N1366" s="172">
        <f t="shared" si="125"/>
        <v>45000</v>
      </c>
      <c r="O1366" s="172">
        <f t="shared" si="126"/>
        <v>6.1643835616438354</v>
      </c>
      <c r="P1366" s="172">
        <f t="shared" si="127"/>
        <v>3.6986301369863015</v>
      </c>
    </row>
    <row r="1367" spans="12:16" ht="15" customHeight="1" x14ac:dyDescent="0.3">
      <c r="L1367" s="171">
        <f t="shared" si="124"/>
        <v>47477</v>
      </c>
      <c r="M1367" s="172">
        <f t="shared" si="123"/>
        <v>0</v>
      </c>
      <c r="N1367" s="172">
        <f t="shared" si="125"/>
        <v>45000</v>
      </c>
      <c r="O1367" s="172">
        <f t="shared" si="126"/>
        <v>6.1643835616438354</v>
      </c>
      <c r="P1367" s="172">
        <f t="shared" si="127"/>
        <v>3.6986301369863015</v>
      </c>
    </row>
    <row r="1368" spans="12:16" ht="15" customHeight="1" x14ac:dyDescent="0.3">
      <c r="L1368" s="171">
        <f t="shared" si="124"/>
        <v>47478</v>
      </c>
      <c r="M1368" s="172">
        <f t="shared" si="123"/>
        <v>0</v>
      </c>
      <c r="N1368" s="172">
        <f t="shared" si="125"/>
        <v>45000</v>
      </c>
      <c r="O1368" s="172">
        <f t="shared" si="126"/>
        <v>6.1643835616438354</v>
      </c>
      <c r="P1368" s="172">
        <f t="shared" si="127"/>
        <v>3.6986301369863015</v>
      </c>
    </row>
    <row r="1369" spans="12:16" ht="15" customHeight="1" x14ac:dyDescent="0.3">
      <c r="L1369" s="171">
        <f t="shared" si="124"/>
        <v>47479</v>
      </c>
      <c r="M1369" s="172">
        <f t="shared" si="123"/>
        <v>0</v>
      </c>
      <c r="N1369" s="172">
        <f t="shared" si="125"/>
        <v>45000</v>
      </c>
      <c r="O1369" s="172">
        <f t="shared" si="126"/>
        <v>6.1643835616438354</v>
      </c>
      <c r="P1369" s="172">
        <f t="shared" si="127"/>
        <v>3.6986301369863015</v>
      </c>
    </row>
    <row r="1370" spans="12:16" ht="15" customHeight="1" x14ac:dyDescent="0.3">
      <c r="L1370" s="171">
        <f t="shared" si="124"/>
        <v>47480</v>
      </c>
      <c r="M1370" s="172">
        <f t="shared" si="123"/>
        <v>0</v>
      </c>
      <c r="N1370" s="172">
        <f t="shared" si="125"/>
        <v>45000</v>
      </c>
      <c r="O1370" s="172">
        <f t="shared" si="126"/>
        <v>6.1643835616438354</v>
      </c>
      <c r="P1370" s="172">
        <f t="shared" si="127"/>
        <v>3.6986301369863015</v>
      </c>
    </row>
    <row r="1371" spans="12:16" ht="15" customHeight="1" x14ac:dyDescent="0.3">
      <c r="L1371" s="171">
        <f t="shared" si="124"/>
        <v>47481</v>
      </c>
      <c r="M1371" s="172">
        <f t="shared" si="123"/>
        <v>0</v>
      </c>
      <c r="N1371" s="172">
        <f t="shared" si="125"/>
        <v>45000</v>
      </c>
      <c r="O1371" s="172">
        <f t="shared" si="126"/>
        <v>6.1643835616438354</v>
      </c>
      <c r="P1371" s="172">
        <f t="shared" si="127"/>
        <v>3.6986301369863015</v>
      </c>
    </row>
    <row r="1372" spans="12:16" ht="15" customHeight="1" x14ac:dyDescent="0.3">
      <c r="L1372" s="171">
        <f t="shared" si="124"/>
        <v>47482</v>
      </c>
      <c r="M1372" s="172">
        <f t="shared" si="123"/>
        <v>0</v>
      </c>
      <c r="N1372" s="172">
        <f t="shared" si="125"/>
        <v>45000</v>
      </c>
      <c r="O1372" s="172">
        <f t="shared" si="126"/>
        <v>6.1643835616438354</v>
      </c>
      <c r="P1372" s="172">
        <f t="shared" si="127"/>
        <v>3.6986301369863015</v>
      </c>
    </row>
    <row r="1373" spans="12:16" ht="15" customHeight="1" x14ac:dyDescent="0.3">
      <c r="L1373" s="171">
        <f t="shared" si="124"/>
        <v>47483</v>
      </c>
      <c r="M1373" s="172">
        <f t="shared" si="123"/>
        <v>0</v>
      </c>
      <c r="N1373" s="172">
        <f t="shared" si="125"/>
        <v>45000</v>
      </c>
      <c r="O1373" s="172">
        <f t="shared" si="126"/>
        <v>6.1643835616438354</v>
      </c>
      <c r="P1373" s="172">
        <f t="shared" si="127"/>
        <v>3.6986301369863015</v>
      </c>
    </row>
    <row r="1374" spans="12:16" ht="15" customHeight="1" x14ac:dyDescent="0.3">
      <c r="L1374" s="171">
        <f t="shared" si="124"/>
        <v>47484</v>
      </c>
      <c r="M1374" s="172">
        <f t="shared" si="123"/>
        <v>0</v>
      </c>
      <c r="N1374" s="172">
        <f t="shared" si="125"/>
        <v>45000</v>
      </c>
      <c r="O1374" s="172">
        <f t="shared" si="126"/>
        <v>6.1643835616438354</v>
      </c>
      <c r="P1374" s="172">
        <f t="shared" si="127"/>
        <v>3.6986301369863015</v>
      </c>
    </row>
    <row r="1375" spans="12:16" ht="15" customHeight="1" x14ac:dyDescent="0.3">
      <c r="L1375" s="171">
        <f t="shared" si="124"/>
        <v>47485</v>
      </c>
      <c r="M1375" s="172">
        <f t="shared" si="123"/>
        <v>0</v>
      </c>
      <c r="N1375" s="172">
        <f t="shared" si="125"/>
        <v>45000</v>
      </c>
      <c r="O1375" s="172">
        <f t="shared" si="126"/>
        <v>6.1643835616438354</v>
      </c>
      <c r="P1375" s="172">
        <f t="shared" si="127"/>
        <v>3.6986301369863015</v>
      </c>
    </row>
    <row r="1376" spans="12:16" ht="15" customHeight="1" x14ac:dyDescent="0.3">
      <c r="L1376" s="171">
        <f t="shared" si="124"/>
        <v>47486</v>
      </c>
      <c r="M1376" s="172">
        <f t="shared" si="123"/>
        <v>0</v>
      </c>
      <c r="N1376" s="172">
        <f t="shared" si="125"/>
        <v>45000</v>
      </c>
      <c r="O1376" s="172">
        <f t="shared" si="126"/>
        <v>6.1643835616438354</v>
      </c>
      <c r="P1376" s="172">
        <f t="shared" si="127"/>
        <v>3.6986301369863015</v>
      </c>
    </row>
    <row r="1377" spans="12:16" ht="15" customHeight="1" x14ac:dyDescent="0.3">
      <c r="L1377" s="171">
        <f t="shared" si="124"/>
        <v>47487</v>
      </c>
      <c r="M1377" s="172">
        <f t="shared" si="123"/>
        <v>0</v>
      </c>
      <c r="N1377" s="172">
        <f t="shared" si="125"/>
        <v>45000</v>
      </c>
      <c r="O1377" s="172">
        <f t="shared" si="126"/>
        <v>6.1643835616438354</v>
      </c>
      <c r="P1377" s="172">
        <f t="shared" si="127"/>
        <v>3.6986301369863015</v>
      </c>
    </row>
    <row r="1378" spans="12:16" ht="15" customHeight="1" x14ac:dyDescent="0.3">
      <c r="L1378" s="171">
        <f t="shared" si="124"/>
        <v>47488</v>
      </c>
      <c r="M1378" s="172">
        <f t="shared" si="123"/>
        <v>0</v>
      </c>
      <c r="N1378" s="172">
        <f t="shared" si="125"/>
        <v>45000</v>
      </c>
      <c r="O1378" s="172">
        <f t="shared" si="126"/>
        <v>6.1643835616438354</v>
      </c>
      <c r="P1378" s="172">
        <f t="shared" si="127"/>
        <v>3.6986301369863015</v>
      </c>
    </row>
    <row r="1379" spans="12:16" ht="15" customHeight="1" x14ac:dyDescent="0.3">
      <c r="L1379" s="171">
        <f t="shared" si="124"/>
        <v>47489</v>
      </c>
      <c r="M1379" s="172">
        <f t="shared" si="123"/>
        <v>0</v>
      </c>
      <c r="N1379" s="172">
        <f t="shared" si="125"/>
        <v>45000</v>
      </c>
      <c r="O1379" s="172">
        <f t="shared" si="126"/>
        <v>6.1643835616438354</v>
      </c>
      <c r="P1379" s="172">
        <f t="shared" si="127"/>
        <v>3.6986301369863015</v>
      </c>
    </row>
    <row r="1380" spans="12:16" ht="15" customHeight="1" x14ac:dyDescent="0.3">
      <c r="L1380" s="171">
        <f t="shared" si="124"/>
        <v>47490</v>
      </c>
      <c r="M1380" s="172">
        <f t="shared" si="123"/>
        <v>0</v>
      </c>
      <c r="N1380" s="172">
        <f t="shared" si="125"/>
        <v>45000</v>
      </c>
      <c r="O1380" s="172">
        <f t="shared" si="126"/>
        <v>6.1643835616438354</v>
      </c>
      <c r="P1380" s="172">
        <f t="shared" si="127"/>
        <v>3.6986301369863015</v>
      </c>
    </row>
    <row r="1381" spans="12:16" ht="15" customHeight="1" x14ac:dyDescent="0.3">
      <c r="L1381" s="171">
        <f t="shared" si="124"/>
        <v>47491</v>
      </c>
      <c r="M1381" s="172">
        <f t="shared" si="123"/>
        <v>0</v>
      </c>
      <c r="N1381" s="172">
        <f t="shared" si="125"/>
        <v>45000</v>
      </c>
      <c r="O1381" s="172">
        <f t="shared" si="126"/>
        <v>6.1643835616438354</v>
      </c>
      <c r="P1381" s="172">
        <f t="shared" si="127"/>
        <v>3.6986301369863015</v>
      </c>
    </row>
    <row r="1382" spans="12:16" ht="15" customHeight="1" x14ac:dyDescent="0.3">
      <c r="L1382" s="171">
        <f t="shared" si="124"/>
        <v>47492</v>
      </c>
      <c r="M1382" s="172">
        <f t="shared" si="123"/>
        <v>0</v>
      </c>
      <c r="N1382" s="172">
        <f t="shared" si="125"/>
        <v>45000</v>
      </c>
      <c r="O1382" s="172">
        <f t="shared" si="126"/>
        <v>6.1643835616438354</v>
      </c>
      <c r="P1382" s="172">
        <f t="shared" si="127"/>
        <v>3.6986301369863015</v>
      </c>
    </row>
    <row r="1383" spans="12:16" ht="15" customHeight="1" x14ac:dyDescent="0.3">
      <c r="L1383" s="171">
        <f t="shared" si="124"/>
        <v>47493</v>
      </c>
      <c r="M1383" s="172">
        <f t="shared" si="123"/>
        <v>0</v>
      </c>
      <c r="N1383" s="172">
        <f t="shared" si="125"/>
        <v>45000</v>
      </c>
      <c r="O1383" s="172">
        <f t="shared" si="126"/>
        <v>6.1643835616438354</v>
      </c>
      <c r="P1383" s="172">
        <f t="shared" si="127"/>
        <v>3.6986301369863015</v>
      </c>
    </row>
    <row r="1384" spans="12:16" ht="15" customHeight="1" x14ac:dyDescent="0.3">
      <c r="L1384" s="171">
        <f t="shared" si="124"/>
        <v>47494</v>
      </c>
      <c r="M1384" s="172">
        <f t="shared" si="123"/>
        <v>0</v>
      </c>
      <c r="N1384" s="172">
        <f t="shared" si="125"/>
        <v>45000</v>
      </c>
      <c r="O1384" s="172">
        <f t="shared" si="126"/>
        <v>6.1643835616438354</v>
      </c>
      <c r="P1384" s="172">
        <f t="shared" si="127"/>
        <v>3.6986301369863015</v>
      </c>
    </row>
    <row r="1385" spans="12:16" ht="15" customHeight="1" x14ac:dyDescent="0.3">
      <c r="L1385" s="171">
        <f t="shared" si="124"/>
        <v>47495</v>
      </c>
      <c r="M1385" s="172">
        <f t="shared" si="123"/>
        <v>0</v>
      </c>
      <c r="N1385" s="172">
        <f t="shared" si="125"/>
        <v>45000</v>
      </c>
      <c r="O1385" s="172">
        <f t="shared" si="126"/>
        <v>6.1643835616438354</v>
      </c>
      <c r="P1385" s="172">
        <f t="shared" si="127"/>
        <v>3.6986301369863015</v>
      </c>
    </row>
    <row r="1386" spans="12:16" ht="15" customHeight="1" x14ac:dyDescent="0.3">
      <c r="L1386" s="171">
        <f t="shared" si="124"/>
        <v>47496</v>
      </c>
      <c r="M1386" s="172">
        <f t="shared" si="123"/>
        <v>0</v>
      </c>
      <c r="N1386" s="172">
        <f t="shared" si="125"/>
        <v>45000</v>
      </c>
      <c r="O1386" s="172">
        <f t="shared" si="126"/>
        <v>6.1643835616438354</v>
      </c>
      <c r="P1386" s="172">
        <f t="shared" si="127"/>
        <v>3.6986301369863015</v>
      </c>
    </row>
    <row r="1387" spans="12:16" ht="15" customHeight="1" x14ac:dyDescent="0.3">
      <c r="L1387" s="171">
        <f t="shared" si="124"/>
        <v>47497</v>
      </c>
      <c r="M1387" s="172">
        <f t="shared" si="123"/>
        <v>0</v>
      </c>
      <c r="N1387" s="172">
        <f t="shared" si="125"/>
        <v>45000</v>
      </c>
      <c r="O1387" s="172">
        <f t="shared" si="126"/>
        <v>6.1643835616438354</v>
      </c>
      <c r="P1387" s="172">
        <f t="shared" si="127"/>
        <v>3.6986301369863015</v>
      </c>
    </row>
    <row r="1388" spans="12:16" ht="15" customHeight="1" x14ac:dyDescent="0.3">
      <c r="L1388" s="171">
        <f t="shared" si="124"/>
        <v>47498</v>
      </c>
      <c r="M1388" s="172">
        <f t="shared" si="123"/>
        <v>7500</v>
      </c>
      <c r="N1388" s="172">
        <f t="shared" si="125"/>
        <v>37500</v>
      </c>
      <c r="O1388" s="172">
        <f t="shared" si="126"/>
        <v>6.1643835616438354</v>
      </c>
      <c r="P1388" s="172">
        <f t="shared" si="127"/>
        <v>3.6986301369863015</v>
      </c>
    </row>
    <row r="1389" spans="12:16" ht="15" customHeight="1" x14ac:dyDescent="0.3">
      <c r="L1389" s="171">
        <f t="shared" si="124"/>
        <v>47499</v>
      </c>
      <c r="M1389" s="172">
        <f t="shared" si="123"/>
        <v>0</v>
      </c>
      <c r="N1389" s="172">
        <f t="shared" si="125"/>
        <v>37500</v>
      </c>
      <c r="O1389" s="172">
        <f t="shared" si="126"/>
        <v>5.1369863013698627</v>
      </c>
      <c r="P1389" s="172">
        <f t="shared" si="127"/>
        <v>3.0821917808219177</v>
      </c>
    </row>
    <row r="1390" spans="12:16" ht="15" customHeight="1" x14ac:dyDescent="0.3">
      <c r="L1390" s="171">
        <f t="shared" si="124"/>
        <v>47500</v>
      </c>
      <c r="M1390" s="172">
        <f t="shared" si="123"/>
        <v>0</v>
      </c>
      <c r="N1390" s="172">
        <f t="shared" si="125"/>
        <v>37500</v>
      </c>
      <c r="O1390" s="172">
        <f t="shared" si="126"/>
        <v>5.1369863013698627</v>
      </c>
      <c r="P1390" s="172">
        <f t="shared" si="127"/>
        <v>3.0821917808219177</v>
      </c>
    </row>
    <row r="1391" spans="12:16" ht="15" customHeight="1" x14ac:dyDescent="0.3">
      <c r="L1391" s="171">
        <f t="shared" si="124"/>
        <v>47501</v>
      </c>
      <c r="M1391" s="172">
        <f t="shared" si="123"/>
        <v>0</v>
      </c>
      <c r="N1391" s="172">
        <f t="shared" si="125"/>
        <v>37500</v>
      </c>
      <c r="O1391" s="172">
        <f t="shared" si="126"/>
        <v>5.1369863013698627</v>
      </c>
      <c r="P1391" s="172">
        <f t="shared" si="127"/>
        <v>3.0821917808219177</v>
      </c>
    </row>
    <row r="1392" spans="12:16" ht="15" customHeight="1" x14ac:dyDescent="0.3">
      <c r="L1392" s="171">
        <f t="shared" si="124"/>
        <v>47502</v>
      </c>
      <c r="M1392" s="172">
        <f t="shared" si="123"/>
        <v>0</v>
      </c>
      <c r="N1392" s="172">
        <f t="shared" si="125"/>
        <v>37500</v>
      </c>
      <c r="O1392" s="172">
        <f t="shared" si="126"/>
        <v>5.1369863013698627</v>
      </c>
      <c r="P1392" s="172">
        <f t="shared" si="127"/>
        <v>3.0821917808219177</v>
      </c>
    </row>
    <row r="1393" spans="12:16" ht="15" customHeight="1" x14ac:dyDescent="0.3">
      <c r="L1393" s="171">
        <f t="shared" si="124"/>
        <v>47503</v>
      </c>
      <c r="M1393" s="172">
        <f t="shared" si="123"/>
        <v>0</v>
      </c>
      <c r="N1393" s="172">
        <f t="shared" si="125"/>
        <v>37500</v>
      </c>
      <c r="O1393" s="172">
        <f t="shared" si="126"/>
        <v>5.1369863013698627</v>
      </c>
      <c r="P1393" s="172">
        <f t="shared" si="127"/>
        <v>3.0821917808219177</v>
      </c>
    </row>
    <row r="1394" spans="12:16" ht="15" customHeight="1" x14ac:dyDescent="0.3">
      <c r="L1394" s="171">
        <f t="shared" si="124"/>
        <v>47504</v>
      </c>
      <c r="M1394" s="172">
        <f t="shared" si="123"/>
        <v>0</v>
      </c>
      <c r="N1394" s="172">
        <f t="shared" si="125"/>
        <v>37500</v>
      </c>
      <c r="O1394" s="172">
        <f t="shared" si="126"/>
        <v>5.1369863013698627</v>
      </c>
      <c r="P1394" s="172">
        <f t="shared" si="127"/>
        <v>3.0821917808219177</v>
      </c>
    </row>
    <row r="1395" spans="12:16" ht="15" customHeight="1" x14ac:dyDescent="0.3">
      <c r="L1395" s="171">
        <f t="shared" si="124"/>
        <v>47505</v>
      </c>
      <c r="M1395" s="172">
        <f t="shared" si="123"/>
        <v>0</v>
      </c>
      <c r="N1395" s="172">
        <f t="shared" si="125"/>
        <v>37500</v>
      </c>
      <c r="O1395" s="172">
        <f t="shared" si="126"/>
        <v>5.1369863013698627</v>
      </c>
      <c r="P1395" s="172">
        <f t="shared" si="127"/>
        <v>3.0821917808219177</v>
      </c>
    </row>
    <row r="1396" spans="12:16" ht="15" customHeight="1" x14ac:dyDescent="0.3">
      <c r="L1396" s="171">
        <f t="shared" si="124"/>
        <v>47506</v>
      </c>
      <c r="M1396" s="172">
        <f t="shared" si="123"/>
        <v>0</v>
      </c>
      <c r="N1396" s="172">
        <f t="shared" si="125"/>
        <v>37500</v>
      </c>
      <c r="O1396" s="172">
        <f t="shared" si="126"/>
        <v>5.1369863013698627</v>
      </c>
      <c r="P1396" s="172">
        <f t="shared" si="127"/>
        <v>3.0821917808219177</v>
      </c>
    </row>
    <row r="1397" spans="12:16" ht="15" customHeight="1" x14ac:dyDescent="0.3">
      <c r="L1397" s="171">
        <f t="shared" si="124"/>
        <v>47507</v>
      </c>
      <c r="M1397" s="172">
        <f t="shared" si="123"/>
        <v>0</v>
      </c>
      <c r="N1397" s="172">
        <f t="shared" si="125"/>
        <v>37500</v>
      </c>
      <c r="O1397" s="172">
        <f t="shared" si="126"/>
        <v>5.1369863013698627</v>
      </c>
      <c r="P1397" s="172">
        <f t="shared" si="127"/>
        <v>3.0821917808219177</v>
      </c>
    </row>
    <row r="1398" spans="12:16" ht="15" customHeight="1" x14ac:dyDescent="0.3">
      <c r="L1398" s="171">
        <f t="shared" si="124"/>
        <v>47508</v>
      </c>
      <c r="M1398" s="172">
        <f t="shared" si="123"/>
        <v>0</v>
      </c>
      <c r="N1398" s="172">
        <f t="shared" si="125"/>
        <v>37500</v>
      </c>
      <c r="O1398" s="172">
        <f t="shared" si="126"/>
        <v>5.1369863013698627</v>
      </c>
      <c r="P1398" s="172">
        <f t="shared" si="127"/>
        <v>3.0821917808219177</v>
      </c>
    </row>
    <row r="1399" spans="12:16" ht="15" customHeight="1" x14ac:dyDescent="0.3">
      <c r="L1399" s="171">
        <f t="shared" si="124"/>
        <v>47509</v>
      </c>
      <c r="M1399" s="172">
        <f t="shared" si="123"/>
        <v>0</v>
      </c>
      <c r="N1399" s="172">
        <f t="shared" si="125"/>
        <v>37500</v>
      </c>
      <c r="O1399" s="172">
        <f t="shared" si="126"/>
        <v>5.1369863013698627</v>
      </c>
      <c r="P1399" s="172">
        <f t="shared" si="127"/>
        <v>3.0821917808219177</v>
      </c>
    </row>
    <row r="1400" spans="12:16" ht="15" customHeight="1" x14ac:dyDescent="0.3">
      <c r="L1400" s="171">
        <f t="shared" si="124"/>
        <v>47510</v>
      </c>
      <c r="M1400" s="172">
        <f t="shared" si="123"/>
        <v>0</v>
      </c>
      <c r="N1400" s="172">
        <f t="shared" si="125"/>
        <v>37500</v>
      </c>
      <c r="O1400" s="172">
        <f t="shared" si="126"/>
        <v>5.1369863013698627</v>
      </c>
      <c r="P1400" s="172">
        <f t="shared" si="127"/>
        <v>3.0821917808219177</v>
      </c>
    </row>
    <row r="1401" spans="12:16" ht="15" customHeight="1" x14ac:dyDescent="0.3">
      <c r="L1401" s="171">
        <f t="shared" si="124"/>
        <v>47511</v>
      </c>
      <c r="M1401" s="172">
        <f t="shared" si="123"/>
        <v>0</v>
      </c>
      <c r="N1401" s="172">
        <f t="shared" si="125"/>
        <v>37500</v>
      </c>
      <c r="O1401" s="172">
        <f t="shared" si="126"/>
        <v>5.1369863013698627</v>
      </c>
      <c r="P1401" s="172">
        <f t="shared" si="127"/>
        <v>3.0821917808219177</v>
      </c>
    </row>
    <row r="1402" spans="12:16" ht="15" customHeight="1" x14ac:dyDescent="0.3">
      <c r="L1402" s="171">
        <f t="shared" si="124"/>
        <v>47512</v>
      </c>
      <c r="M1402" s="172">
        <f t="shared" si="123"/>
        <v>0</v>
      </c>
      <c r="N1402" s="172">
        <f t="shared" si="125"/>
        <v>37500</v>
      </c>
      <c r="O1402" s="172">
        <f t="shared" si="126"/>
        <v>5.1369863013698627</v>
      </c>
      <c r="P1402" s="172">
        <f t="shared" si="127"/>
        <v>3.0821917808219177</v>
      </c>
    </row>
    <row r="1403" spans="12:16" ht="15" customHeight="1" x14ac:dyDescent="0.3">
      <c r="L1403" s="171">
        <f t="shared" si="124"/>
        <v>47513</v>
      </c>
      <c r="M1403" s="172">
        <f t="shared" si="123"/>
        <v>0</v>
      </c>
      <c r="N1403" s="172">
        <f t="shared" si="125"/>
        <v>37500</v>
      </c>
      <c r="O1403" s="172">
        <f t="shared" si="126"/>
        <v>5.1369863013698627</v>
      </c>
      <c r="P1403" s="172">
        <f t="shared" si="127"/>
        <v>3.0821917808219177</v>
      </c>
    </row>
    <row r="1404" spans="12:16" ht="15" customHeight="1" x14ac:dyDescent="0.3">
      <c r="L1404" s="171">
        <f t="shared" si="124"/>
        <v>47514</v>
      </c>
      <c r="M1404" s="172">
        <f t="shared" si="123"/>
        <v>0</v>
      </c>
      <c r="N1404" s="172">
        <f t="shared" si="125"/>
        <v>37500</v>
      </c>
      <c r="O1404" s="172">
        <f t="shared" si="126"/>
        <v>5.1369863013698627</v>
      </c>
      <c r="P1404" s="172">
        <f t="shared" si="127"/>
        <v>3.0821917808219177</v>
      </c>
    </row>
    <row r="1405" spans="12:16" ht="15" customHeight="1" x14ac:dyDescent="0.3">
      <c r="L1405" s="171">
        <f t="shared" si="124"/>
        <v>47515</v>
      </c>
      <c r="M1405" s="172">
        <f t="shared" si="123"/>
        <v>0</v>
      </c>
      <c r="N1405" s="172">
        <f t="shared" si="125"/>
        <v>37500</v>
      </c>
      <c r="O1405" s="172">
        <f t="shared" si="126"/>
        <v>5.1369863013698627</v>
      </c>
      <c r="P1405" s="172">
        <f t="shared" si="127"/>
        <v>3.0821917808219177</v>
      </c>
    </row>
    <row r="1406" spans="12:16" ht="15" customHeight="1" x14ac:dyDescent="0.3">
      <c r="L1406" s="171">
        <f t="shared" si="124"/>
        <v>47516</v>
      </c>
      <c r="M1406" s="172">
        <f t="shared" si="123"/>
        <v>0</v>
      </c>
      <c r="N1406" s="172">
        <f t="shared" si="125"/>
        <v>37500</v>
      </c>
      <c r="O1406" s="172">
        <f t="shared" si="126"/>
        <v>5.1369863013698627</v>
      </c>
      <c r="P1406" s="172">
        <f t="shared" si="127"/>
        <v>3.0821917808219177</v>
      </c>
    </row>
    <row r="1407" spans="12:16" ht="15" customHeight="1" x14ac:dyDescent="0.3">
      <c r="L1407" s="171">
        <f t="shared" si="124"/>
        <v>47517</v>
      </c>
      <c r="M1407" s="172">
        <f t="shared" si="123"/>
        <v>0</v>
      </c>
      <c r="N1407" s="172">
        <f t="shared" si="125"/>
        <v>37500</v>
      </c>
      <c r="O1407" s="172">
        <f t="shared" si="126"/>
        <v>5.1369863013698627</v>
      </c>
      <c r="P1407" s="172">
        <f t="shared" si="127"/>
        <v>3.0821917808219177</v>
      </c>
    </row>
    <row r="1408" spans="12:16" ht="15" customHeight="1" x14ac:dyDescent="0.3">
      <c r="L1408" s="171">
        <f t="shared" si="124"/>
        <v>47518</v>
      </c>
      <c r="M1408" s="172">
        <f t="shared" si="123"/>
        <v>0</v>
      </c>
      <c r="N1408" s="172">
        <f t="shared" si="125"/>
        <v>37500</v>
      </c>
      <c r="O1408" s="172">
        <f t="shared" si="126"/>
        <v>5.1369863013698627</v>
      </c>
      <c r="P1408" s="172">
        <f t="shared" si="127"/>
        <v>3.0821917808219177</v>
      </c>
    </row>
    <row r="1409" spans="12:16" ht="15" customHeight="1" x14ac:dyDescent="0.3">
      <c r="L1409" s="171">
        <f t="shared" si="124"/>
        <v>47519</v>
      </c>
      <c r="M1409" s="172">
        <f t="shared" si="123"/>
        <v>0</v>
      </c>
      <c r="N1409" s="172">
        <f t="shared" si="125"/>
        <v>37500</v>
      </c>
      <c r="O1409" s="172">
        <f t="shared" si="126"/>
        <v>5.1369863013698627</v>
      </c>
      <c r="P1409" s="172">
        <f t="shared" si="127"/>
        <v>3.0821917808219177</v>
      </c>
    </row>
    <row r="1410" spans="12:16" ht="15" customHeight="1" x14ac:dyDescent="0.3">
      <c r="L1410" s="171">
        <f t="shared" si="124"/>
        <v>47520</v>
      </c>
      <c r="M1410" s="172">
        <f t="shared" si="123"/>
        <v>0</v>
      </c>
      <c r="N1410" s="172">
        <f t="shared" si="125"/>
        <v>37500</v>
      </c>
      <c r="O1410" s="172">
        <f t="shared" si="126"/>
        <v>5.1369863013698627</v>
      </c>
      <c r="P1410" s="172">
        <f t="shared" si="127"/>
        <v>3.0821917808219177</v>
      </c>
    </row>
    <row r="1411" spans="12:16" ht="15" customHeight="1" x14ac:dyDescent="0.3">
      <c r="L1411" s="171">
        <f t="shared" si="124"/>
        <v>47521</v>
      </c>
      <c r="M1411" s="172">
        <f t="shared" si="123"/>
        <v>0</v>
      </c>
      <c r="N1411" s="172">
        <f t="shared" si="125"/>
        <v>37500</v>
      </c>
      <c r="O1411" s="172">
        <f t="shared" si="126"/>
        <v>5.1369863013698627</v>
      </c>
      <c r="P1411" s="172">
        <f t="shared" si="127"/>
        <v>3.0821917808219177</v>
      </c>
    </row>
    <row r="1412" spans="12:16" ht="15" customHeight="1" x14ac:dyDescent="0.3">
      <c r="L1412" s="171">
        <f t="shared" si="124"/>
        <v>47522</v>
      </c>
      <c r="M1412" s="172">
        <f t="shared" si="123"/>
        <v>0</v>
      </c>
      <c r="N1412" s="172">
        <f t="shared" si="125"/>
        <v>37500</v>
      </c>
      <c r="O1412" s="172">
        <f t="shared" si="126"/>
        <v>5.1369863013698627</v>
      </c>
      <c r="P1412" s="172">
        <f t="shared" si="127"/>
        <v>3.0821917808219177</v>
      </c>
    </row>
    <row r="1413" spans="12:16" ht="15" customHeight="1" x14ac:dyDescent="0.3">
      <c r="L1413" s="171">
        <f t="shared" si="124"/>
        <v>47523</v>
      </c>
      <c r="M1413" s="172">
        <f t="shared" si="123"/>
        <v>0</v>
      </c>
      <c r="N1413" s="172">
        <f t="shared" si="125"/>
        <v>37500</v>
      </c>
      <c r="O1413" s="172">
        <f t="shared" si="126"/>
        <v>5.1369863013698627</v>
      </c>
      <c r="P1413" s="172">
        <f t="shared" si="127"/>
        <v>3.0821917808219177</v>
      </c>
    </row>
    <row r="1414" spans="12:16" ht="15" customHeight="1" x14ac:dyDescent="0.3">
      <c r="L1414" s="171">
        <f t="shared" si="124"/>
        <v>47524</v>
      </c>
      <c r="M1414" s="172">
        <f t="shared" si="123"/>
        <v>0</v>
      </c>
      <c r="N1414" s="172">
        <f t="shared" si="125"/>
        <v>37500</v>
      </c>
      <c r="O1414" s="172">
        <f t="shared" si="126"/>
        <v>5.1369863013698627</v>
      </c>
      <c r="P1414" s="172">
        <f t="shared" si="127"/>
        <v>3.0821917808219177</v>
      </c>
    </row>
    <row r="1415" spans="12:16" ht="15" customHeight="1" x14ac:dyDescent="0.3">
      <c r="L1415" s="171">
        <f t="shared" si="124"/>
        <v>47525</v>
      </c>
      <c r="M1415" s="172">
        <f t="shared" si="123"/>
        <v>0</v>
      </c>
      <c r="N1415" s="172">
        <f t="shared" si="125"/>
        <v>37500</v>
      </c>
      <c r="O1415" s="172">
        <f t="shared" si="126"/>
        <v>5.1369863013698627</v>
      </c>
      <c r="P1415" s="172">
        <f t="shared" si="127"/>
        <v>3.0821917808219177</v>
      </c>
    </row>
    <row r="1416" spans="12:16" ht="15" customHeight="1" x14ac:dyDescent="0.3">
      <c r="L1416" s="171">
        <f t="shared" si="124"/>
        <v>47526</v>
      </c>
      <c r="M1416" s="172">
        <f t="shared" si="123"/>
        <v>0</v>
      </c>
      <c r="N1416" s="172">
        <f t="shared" si="125"/>
        <v>37500</v>
      </c>
      <c r="O1416" s="172">
        <f t="shared" si="126"/>
        <v>5.1369863013698627</v>
      </c>
      <c r="P1416" s="172">
        <f t="shared" si="127"/>
        <v>3.0821917808219177</v>
      </c>
    </row>
    <row r="1417" spans="12:16" ht="15" customHeight="1" x14ac:dyDescent="0.3">
      <c r="L1417" s="171">
        <f t="shared" si="124"/>
        <v>47527</v>
      </c>
      <c r="M1417" s="172">
        <f t="shared" si="123"/>
        <v>0</v>
      </c>
      <c r="N1417" s="172">
        <f t="shared" si="125"/>
        <v>37500</v>
      </c>
      <c r="O1417" s="172">
        <f t="shared" si="126"/>
        <v>5.1369863013698627</v>
      </c>
      <c r="P1417" s="172">
        <f t="shared" si="127"/>
        <v>3.0821917808219177</v>
      </c>
    </row>
    <row r="1418" spans="12:16" ht="15" customHeight="1" x14ac:dyDescent="0.3">
      <c r="L1418" s="171">
        <f t="shared" si="124"/>
        <v>47528</v>
      </c>
      <c r="M1418" s="172">
        <f t="shared" si="123"/>
        <v>0</v>
      </c>
      <c r="N1418" s="172">
        <f t="shared" si="125"/>
        <v>37500</v>
      </c>
      <c r="O1418" s="172">
        <f t="shared" si="126"/>
        <v>5.1369863013698627</v>
      </c>
      <c r="P1418" s="172">
        <f t="shared" si="127"/>
        <v>3.0821917808219177</v>
      </c>
    </row>
    <row r="1419" spans="12:16" ht="15" customHeight="1" x14ac:dyDescent="0.3">
      <c r="L1419" s="171">
        <f t="shared" si="124"/>
        <v>47529</v>
      </c>
      <c r="M1419" s="172">
        <f t="shared" si="123"/>
        <v>0</v>
      </c>
      <c r="N1419" s="172">
        <f t="shared" si="125"/>
        <v>37500</v>
      </c>
      <c r="O1419" s="172">
        <f t="shared" si="126"/>
        <v>5.1369863013698627</v>
      </c>
      <c r="P1419" s="172">
        <f t="shared" si="127"/>
        <v>3.0821917808219177</v>
      </c>
    </row>
    <row r="1420" spans="12:16" ht="15" customHeight="1" x14ac:dyDescent="0.3">
      <c r="L1420" s="171">
        <f t="shared" si="124"/>
        <v>47530</v>
      </c>
      <c r="M1420" s="172">
        <f t="shared" si="123"/>
        <v>0</v>
      </c>
      <c r="N1420" s="172">
        <f t="shared" si="125"/>
        <v>37500</v>
      </c>
      <c r="O1420" s="172">
        <f t="shared" si="126"/>
        <v>5.1369863013698627</v>
      </c>
      <c r="P1420" s="172">
        <f t="shared" si="127"/>
        <v>3.0821917808219177</v>
      </c>
    </row>
    <row r="1421" spans="12:16" ht="15" customHeight="1" x14ac:dyDescent="0.3">
      <c r="L1421" s="171">
        <f t="shared" si="124"/>
        <v>47531</v>
      </c>
      <c r="M1421" s="172">
        <f t="shared" si="123"/>
        <v>0</v>
      </c>
      <c r="N1421" s="172">
        <f t="shared" si="125"/>
        <v>37500</v>
      </c>
      <c r="O1421" s="172">
        <f t="shared" si="126"/>
        <v>5.1369863013698627</v>
      </c>
      <c r="P1421" s="172">
        <f t="shared" si="127"/>
        <v>3.0821917808219177</v>
      </c>
    </row>
    <row r="1422" spans="12:16" ht="15" customHeight="1" x14ac:dyDescent="0.3">
      <c r="L1422" s="171">
        <f t="shared" si="124"/>
        <v>47532</v>
      </c>
      <c r="M1422" s="172">
        <f t="shared" si="123"/>
        <v>0</v>
      </c>
      <c r="N1422" s="172">
        <f t="shared" si="125"/>
        <v>37500</v>
      </c>
      <c r="O1422" s="172">
        <f t="shared" si="126"/>
        <v>5.1369863013698627</v>
      </c>
      <c r="P1422" s="172">
        <f t="shared" si="127"/>
        <v>3.0821917808219177</v>
      </c>
    </row>
    <row r="1423" spans="12:16" ht="15" customHeight="1" x14ac:dyDescent="0.3">
      <c r="L1423" s="171">
        <f t="shared" si="124"/>
        <v>47533</v>
      </c>
      <c r="M1423" s="172">
        <f t="shared" si="123"/>
        <v>0</v>
      </c>
      <c r="N1423" s="172">
        <f t="shared" si="125"/>
        <v>37500</v>
      </c>
      <c r="O1423" s="172">
        <f t="shared" si="126"/>
        <v>5.1369863013698627</v>
      </c>
      <c r="P1423" s="172">
        <f t="shared" si="127"/>
        <v>3.0821917808219177</v>
      </c>
    </row>
    <row r="1424" spans="12:16" ht="15" customHeight="1" x14ac:dyDescent="0.3">
      <c r="L1424" s="171">
        <f t="shared" si="124"/>
        <v>47534</v>
      </c>
      <c r="M1424" s="172">
        <f t="shared" si="123"/>
        <v>0</v>
      </c>
      <c r="N1424" s="172">
        <f t="shared" si="125"/>
        <v>37500</v>
      </c>
      <c r="O1424" s="172">
        <f t="shared" si="126"/>
        <v>5.1369863013698627</v>
      </c>
      <c r="P1424" s="172">
        <f t="shared" si="127"/>
        <v>3.0821917808219177</v>
      </c>
    </row>
    <row r="1425" spans="12:16" ht="15" customHeight="1" x14ac:dyDescent="0.3">
      <c r="L1425" s="171">
        <f t="shared" si="124"/>
        <v>47535</v>
      </c>
      <c r="M1425" s="172">
        <f t="shared" si="123"/>
        <v>0</v>
      </c>
      <c r="N1425" s="172">
        <f t="shared" si="125"/>
        <v>37500</v>
      </c>
      <c r="O1425" s="172">
        <f t="shared" si="126"/>
        <v>5.1369863013698627</v>
      </c>
      <c r="P1425" s="172">
        <f t="shared" si="127"/>
        <v>3.0821917808219177</v>
      </c>
    </row>
    <row r="1426" spans="12:16" ht="15" customHeight="1" x14ac:dyDescent="0.3">
      <c r="L1426" s="171">
        <f t="shared" si="124"/>
        <v>47536</v>
      </c>
      <c r="M1426" s="172">
        <f t="shared" si="123"/>
        <v>0</v>
      </c>
      <c r="N1426" s="172">
        <f t="shared" si="125"/>
        <v>37500</v>
      </c>
      <c r="O1426" s="172">
        <f t="shared" si="126"/>
        <v>5.1369863013698627</v>
      </c>
      <c r="P1426" s="172">
        <f t="shared" si="127"/>
        <v>3.0821917808219177</v>
      </c>
    </row>
    <row r="1427" spans="12:16" ht="15" customHeight="1" x14ac:dyDescent="0.3">
      <c r="L1427" s="171">
        <f t="shared" si="124"/>
        <v>47537</v>
      </c>
      <c r="M1427" s="172">
        <f t="shared" ref="M1427:M1490" si="128">IFERROR(VLOOKUP(L1427,$B$19:$E$80,4,FALSE),0)</f>
        <v>0</v>
      </c>
      <c r="N1427" s="172">
        <f t="shared" si="125"/>
        <v>37500</v>
      </c>
      <c r="O1427" s="172">
        <f t="shared" si="126"/>
        <v>5.1369863013698627</v>
      </c>
      <c r="P1427" s="172">
        <f t="shared" si="127"/>
        <v>3.0821917808219177</v>
      </c>
    </row>
    <row r="1428" spans="12:16" ht="15" customHeight="1" x14ac:dyDescent="0.3">
      <c r="L1428" s="171">
        <f t="shared" ref="L1428:L1491" si="129">IFERROR(IF(MAX(L1427+1,$F$5+1)&gt;$J$10,"-",MAX(L1427+1,$F$5+1)),"-")</f>
        <v>47538</v>
      </c>
      <c r="M1428" s="172">
        <f t="shared" si="128"/>
        <v>0</v>
      </c>
      <c r="N1428" s="172">
        <f t="shared" ref="N1428:N1491" si="130">IF(ISNUMBER(N1427),N1427-M1428,$E$8)</f>
        <v>37500</v>
      </c>
      <c r="O1428" s="172">
        <f t="shared" ref="O1428:O1491" si="131">IFERROR(IF(ISNUMBER(N1427),N1427,$E$8)*IF(L1428&gt;=$J$8,$E$13,$E$12)/IF(MOD(YEAR(L1428),4),365,366)*IF(ISBLANK(L1427),L1428-$F$5,L1428-L1427),0)</f>
        <v>5.1369863013698627</v>
      </c>
      <c r="P1428" s="172">
        <f t="shared" ref="P1428:P1491" si="132">IFERROR(IF(ISNUMBER(N1427),N1427,$E$8)*3%/IF(MOD(YEAR(L1428),4),365,366)*IF(ISBLANK(L1427),(L1428-$F$5),L1428-L1427),0)</f>
        <v>3.0821917808219177</v>
      </c>
    </row>
    <row r="1429" spans="12:16" ht="15" customHeight="1" x14ac:dyDescent="0.3">
      <c r="L1429" s="171">
        <f t="shared" si="129"/>
        <v>47539</v>
      </c>
      <c r="M1429" s="172">
        <f t="shared" si="128"/>
        <v>0</v>
      </c>
      <c r="N1429" s="172">
        <f t="shared" si="130"/>
        <v>37500</v>
      </c>
      <c r="O1429" s="172">
        <f t="shared" si="131"/>
        <v>5.1369863013698627</v>
      </c>
      <c r="P1429" s="172">
        <f t="shared" si="132"/>
        <v>3.0821917808219177</v>
      </c>
    </row>
    <row r="1430" spans="12:16" ht="15" customHeight="1" x14ac:dyDescent="0.3">
      <c r="L1430" s="171">
        <f t="shared" si="129"/>
        <v>47540</v>
      </c>
      <c r="M1430" s="172">
        <f t="shared" si="128"/>
        <v>0</v>
      </c>
      <c r="N1430" s="172">
        <f t="shared" si="130"/>
        <v>37500</v>
      </c>
      <c r="O1430" s="172">
        <f t="shared" si="131"/>
        <v>5.1369863013698627</v>
      </c>
      <c r="P1430" s="172">
        <f t="shared" si="132"/>
        <v>3.0821917808219177</v>
      </c>
    </row>
    <row r="1431" spans="12:16" ht="15" customHeight="1" x14ac:dyDescent="0.3">
      <c r="L1431" s="171">
        <f t="shared" si="129"/>
        <v>47541</v>
      </c>
      <c r="M1431" s="172">
        <f t="shared" si="128"/>
        <v>0</v>
      </c>
      <c r="N1431" s="172">
        <f t="shared" si="130"/>
        <v>37500</v>
      </c>
      <c r="O1431" s="172">
        <f t="shared" si="131"/>
        <v>5.1369863013698627</v>
      </c>
      <c r="P1431" s="172">
        <f t="shared" si="132"/>
        <v>3.0821917808219177</v>
      </c>
    </row>
    <row r="1432" spans="12:16" ht="15" customHeight="1" x14ac:dyDescent="0.3">
      <c r="L1432" s="171">
        <f t="shared" si="129"/>
        <v>47542</v>
      </c>
      <c r="M1432" s="172">
        <f t="shared" si="128"/>
        <v>0</v>
      </c>
      <c r="N1432" s="172">
        <f t="shared" si="130"/>
        <v>37500</v>
      </c>
      <c r="O1432" s="172">
        <f t="shared" si="131"/>
        <v>5.1369863013698627</v>
      </c>
      <c r="P1432" s="172">
        <f t="shared" si="132"/>
        <v>3.0821917808219177</v>
      </c>
    </row>
    <row r="1433" spans="12:16" ht="15" customHeight="1" x14ac:dyDescent="0.3">
      <c r="L1433" s="171">
        <f t="shared" si="129"/>
        <v>47543</v>
      </c>
      <c r="M1433" s="172">
        <f t="shared" si="128"/>
        <v>0</v>
      </c>
      <c r="N1433" s="172">
        <f t="shared" si="130"/>
        <v>37500</v>
      </c>
      <c r="O1433" s="172">
        <f t="shared" si="131"/>
        <v>5.1369863013698627</v>
      </c>
      <c r="P1433" s="172">
        <f t="shared" si="132"/>
        <v>3.0821917808219177</v>
      </c>
    </row>
    <row r="1434" spans="12:16" ht="15" customHeight="1" x14ac:dyDescent="0.3">
      <c r="L1434" s="171">
        <f t="shared" si="129"/>
        <v>47544</v>
      </c>
      <c r="M1434" s="172">
        <f t="shared" si="128"/>
        <v>0</v>
      </c>
      <c r="N1434" s="172">
        <f t="shared" si="130"/>
        <v>37500</v>
      </c>
      <c r="O1434" s="172">
        <f t="shared" si="131"/>
        <v>5.1369863013698627</v>
      </c>
      <c r="P1434" s="172">
        <f t="shared" si="132"/>
        <v>3.0821917808219177</v>
      </c>
    </row>
    <row r="1435" spans="12:16" ht="15" customHeight="1" x14ac:dyDescent="0.3">
      <c r="L1435" s="171">
        <f t="shared" si="129"/>
        <v>47545</v>
      </c>
      <c r="M1435" s="172">
        <f t="shared" si="128"/>
        <v>0</v>
      </c>
      <c r="N1435" s="172">
        <f t="shared" si="130"/>
        <v>37500</v>
      </c>
      <c r="O1435" s="172">
        <f t="shared" si="131"/>
        <v>5.1369863013698627</v>
      </c>
      <c r="P1435" s="172">
        <f t="shared" si="132"/>
        <v>3.0821917808219177</v>
      </c>
    </row>
    <row r="1436" spans="12:16" ht="15" customHeight="1" x14ac:dyDescent="0.3">
      <c r="L1436" s="171">
        <f t="shared" si="129"/>
        <v>47546</v>
      </c>
      <c r="M1436" s="172">
        <f t="shared" si="128"/>
        <v>0</v>
      </c>
      <c r="N1436" s="172">
        <f t="shared" si="130"/>
        <v>37500</v>
      </c>
      <c r="O1436" s="172">
        <f t="shared" si="131"/>
        <v>5.1369863013698627</v>
      </c>
      <c r="P1436" s="172">
        <f t="shared" si="132"/>
        <v>3.0821917808219177</v>
      </c>
    </row>
    <row r="1437" spans="12:16" ht="15" customHeight="1" x14ac:dyDescent="0.3">
      <c r="L1437" s="171">
        <f t="shared" si="129"/>
        <v>47547</v>
      </c>
      <c r="M1437" s="172">
        <f t="shared" si="128"/>
        <v>0</v>
      </c>
      <c r="N1437" s="172">
        <f t="shared" si="130"/>
        <v>37500</v>
      </c>
      <c r="O1437" s="172">
        <f t="shared" si="131"/>
        <v>5.1369863013698627</v>
      </c>
      <c r="P1437" s="172">
        <f t="shared" si="132"/>
        <v>3.0821917808219177</v>
      </c>
    </row>
    <row r="1438" spans="12:16" ht="15" customHeight="1" x14ac:dyDescent="0.3">
      <c r="L1438" s="171">
        <f t="shared" si="129"/>
        <v>47548</v>
      </c>
      <c r="M1438" s="172">
        <f t="shared" si="128"/>
        <v>0</v>
      </c>
      <c r="N1438" s="172">
        <f t="shared" si="130"/>
        <v>37500</v>
      </c>
      <c r="O1438" s="172">
        <f t="shared" si="131"/>
        <v>5.1369863013698627</v>
      </c>
      <c r="P1438" s="172">
        <f t="shared" si="132"/>
        <v>3.0821917808219177</v>
      </c>
    </row>
    <row r="1439" spans="12:16" ht="15" customHeight="1" x14ac:dyDescent="0.3">
      <c r="L1439" s="171">
        <f t="shared" si="129"/>
        <v>47549</v>
      </c>
      <c r="M1439" s="172">
        <f t="shared" si="128"/>
        <v>0</v>
      </c>
      <c r="N1439" s="172">
        <f t="shared" si="130"/>
        <v>37500</v>
      </c>
      <c r="O1439" s="172">
        <f t="shared" si="131"/>
        <v>5.1369863013698627</v>
      </c>
      <c r="P1439" s="172">
        <f t="shared" si="132"/>
        <v>3.0821917808219177</v>
      </c>
    </row>
    <row r="1440" spans="12:16" ht="15" customHeight="1" x14ac:dyDescent="0.3">
      <c r="L1440" s="171">
        <f t="shared" si="129"/>
        <v>47550</v>
      </c>
      <c r="M1440" s="172">
        <f t="shared" si="128"/>
        <v>0</v>
      </c>
      <c r="N1440" s="172">
        <f t="shared" si="130"/>
        <v>37500</v>
      </c>
      <c r="O1440" s="172">
        <f t="shared" si="131"/>
        <v>5.1369863013698627</v>
      </c>
      <c r="P1440" s="172">
        <f t="shared" si="132"/>
        <v>3.0821917808219177</v>
      </c>
    </row>
    <row r="1441" spans="12:16" ht="15" customHeight="1" x14ac:dyDescent="0.3">
      <c r="L1441" s="171">
        <f t="shared" si="129"/>
        <v>47551</v>
      </c>
      <c r="M1441" s="172">
        <f t="shared" si="128"/>
        <v>0</v>
      </c>
      <c r="N1441" s="172">
        <f t="shared" si="130"/>
        <v>37500</v>
      </c>
      <c r="O1441" s="172">
        <f t="shared" si="131"/>
        <v>5.1369863013698627</v>
      </c>
      <c r="P1441" s="172">
        <f t="shared" si="132"/>
        <v>3.0821917808219177</v>
      </c>
    </row>
    <row r="1442" spans="12:16" ht="15" customHeight="1" x14ac:dyDescent="0.3">
      <c r="L1442" s="171">
        <f t="shared" si="129"/>
        <v>47552</v>
      </c>
      <c r="M1442" s="172">
        <f t="shared" si="128"/>
        <v>0</v>
      </c>
      <c r="N1442" s="172">
        <f t="shared" si="130"/>
        <v>37500</v>
      </c>
      <c r="O1442" s="172">
        <f t="shared" si="131"/>
        <v>5.1369863013698627</v>
      </c>
      <c r="P1442" s="172">
        <f t="shared" si="132"/>
        <v>3.0821917808219177</v>
      </c>
    </row>
    <row r="1443" spans="12:16" ht="15" customHeight="1" x14ac:dyDescent="0.3">
      <c r="L1443" s="171">
        <f t="shared" si="129"/>
        <v>47553</v>
      </c>
      <c r="M1443" s="172">
        <f t="shared" si="128"/>
        <v>0</v>
      </c>
      <c r="N1443" s="172">
        <f t="shared" si="130"/>
        <v>37500</v>
      </c>
      <c r="O1443" s="172">
        <f t="shared" si="131"/>
        <v>5.1369863013698627</v>
      </c>
      <c r="P1443" s="172">
        <f t="shared" si="132"/>
        <v>3.0821917808219177</v>
      </c>
    </row>
    <row r="1444" spans="12:16" ht="15" customHeight="1" x14ac:dyDescent="0.3">
      <c r="L1444" s="171">
        <f t="shared" si="129"/>
        <v>47554</v>
      </c>
      <c r="M1444" s="172">
        <f t="shared" si="128"/>
        <v>0</v>
      </c>
      <c r="N1444" s="172">
        <f t="shared" si="130"/>
        <v>37500</v>
      </c>
      <c r="O1444" s="172">
        <f t="shared" si="131"/>
        <v>5.1369863013698627</v>
      </c>
      <c r="P1444" s="172">
        <f t="shared" si="132"/>
        <v>3.0821917808219177</v>
      </c>
    </row>
    <row r="1445" spans="12:16" ht="15" customHeight="1" x14ac:dyDescent="0.3">
      <c r="L1445" s="171">
        <f t="shared" si="129"/>
        <v>47555</v>
      </c>
      <c r="M1445" s="172">
        <f t="shared" si="128"/>
        <v>0</v>
      </c>
      <c r="N1445" s="172">
        <f t="shared" si="130"/>
        <v>37500</v>
      </c>
      <c r="O1445" s="172">
        <f t="shared" si="131"/>
        <v>5.1369863013698627</v>
      </c>
      <c r="P1445" s="172">
        <f t="shared" si="132"/>
        <v>3.0821917808219177</v>
      </c>
    </row>
    <row r="1446" spans="12:16" ht="15" customHeight="1" x14ac:dyDescent="0.3">
      <c r="L1446" s="171">
        <f t="shared" si="129"/>
        <v>47556</v>
      </c>
      <c r="M1446" s="172">
        <f t="shared" si="128"/>
        <v>0</v>
      </c>
      <c r="N1446" s="172">
        <f t="shared" si="130"/>
        <v>37500</v>
      </c>
      <c r="O1446" s="172">
        <f t="shared" si="131"/>
        <v>5.1369863013698627</v>
      </c>
      <c r="P1446" s="172">
        <f t="shared" si="132"/>
        <v>3.0821917808219177</v>
      </c>
    </row>
    <row r="1447" spans="12:16" ht="15" customHeight="1" x14ac:dyDescent="0.3">
      <c r="L1447" s="171">
        <f t="shared" si="129"/>
        <v>47557</v>
      </c>
      <c r="M1447" s="172">
        <f t="shared" si="128"/>
        <v>0</v>
      </c>
      <c r="N1447" s="172">
        <f t="shared" si="130"/>
        <v>37500</v>
      </c>
      <c r="O1447" s="172">
        <f t="shared" si="131"/>
        <v>5.1369863013698627</v>
      </c>
      <c r="P1447" s="172">
        <f t="shared" si="132"/>
        <v>3.0821917808219177</v>
      </c>
    </row>
    <row r="1448" spans="12:16" ht="15" customHeight="1" x14ac:dyDescent="0.3">
      <c r="L1448" s="171">
        <f t="shared" si="129"/>
        <v>47558</v>
      </c>
      <c r="M1448" s="172">
        <f t="shared" si="128"/>
        <v>0</v>
      </c>
      <c r="N1448" s="172">
        <f t="shared" si="130"/>
        <v>37500</v>
      </c>
      <c r="O1448" s="172">
        <f t="shared" si="131"/>
        <v>5.1369863013698627</v>
      </c>
      <c r="P1448" s="172">
        <f t="shared" si="132"/>
        <v>3.0821917808219177</v>
      </c>
    </row>
    <row r="1449" spans="12:16" ht="15" customHeight="1" x14ac:dyDescent="0.3">
      <c r="L1449" s="171">
        <f t="shared" si="129"/>
        <v>47559</v>
      </c>
      <c r="M1449" s="172">
        <f t="shared" si="128"/>
        <v>0</v>
      </c>
      <c r="N1449" s="172">
        <f t="shared" si="130"/>
        <v>37500</v>
      </c>
      <c r="O1449" s="172">
        <f t="shared" si="131"/>
        <v>5.1369863013698627</v>
      </c>
      <c r="P1449" s="172">
        <f t="shared" si="132"/>
        <v>3.0821917808219177</v>
      </c>
    </row>
    <row r="1450" spans="12:16" ht="15" customHeight="1" x14ac:dyDescent="0.3">
      <c r="L1450" s="171">
        <f t="shared" si="129"/>
        <v>47560</v>
      </c>
      <c r="M1450" s="172">
        <f t="shared" si="128"/>
        <v>0</v>
      </c>
      <c r="N1450" s="172">
        <f t="shared" si="130"/>
        <v>37500</v>
      </c>
      <c r="O1450" s="172">
        <f t="shared" si="131"/>
        <v>5.1369863013698627</v>
      </c>
      <c r="P1450" s="172">
        <f t="shared" si="132"/>
        <v>3.0821917808219177</v>
      </c>
    </row>
    <row r="1451" spans="12:16" ht="15" customHeight="1" x14ac:dyDescent="0.3">
      <c r="L1451" s="171">
        <f t="shared" si="129"/>
        <v>47561</v>
      </c>
      <c r="M1451" s="172">
        <f t="shared" si="128"/>
        <v>0</v>
      </c>
      <c r="N1451" s="172">
        <f t="shared" si="130"/>
        <v>37500</v>
      </c>
      <c r="O1451" s="172">
        <f t="shared" si="131"/>
        <v>5.1369863013698627</v>
      </c>
      <c r="P1451" s="172">
        <f t="shared" si="132"/>
        <v>3.0821917808219177</v>
      </c>
    </row>
    <row r="1452" spans="12:16" ht="15" customHeight="1" x14ac:dyDescent="0.3">
      <c r="L1452" s="171">
        <f t="shared" si="129"/>
        <v>47562</v>
      </c>
      <c r="M1452" s="172">
        <f t="shared" si="128"/>
        <v>0</v>
      </c>
      <c r="N1452" s="172">
        <f t="shared" si="130"/>
        <v>37500</v>
      </c>
      <c r="O1452" s="172">
        <f t="shared" si="131"/>
        <v>5.1369863013698627</v>
      </c>
      <c r="P1452" s="172">
        <f t="shared" si="132"/>
        <v>3.0821917808219177</v>
      </c>
    </row>
    <row r="1453" spans="12:16" ht="15" customHeight="1" x14ac:dyDescent="0.3">
      <c r="L1453" s="171">
        <f t="shared" si="129"/>
        <v>47563</v>
      </c>
      <c r="M1453" s="172">
        <f t="shared" si="128"/>
        <v>0</v>
      </c>
      <c r="N1453" s="172">
        <f t="shared" si="130"/>
        <v>37500</v>
      </c>
      <c r="O1453" s="172">
        <f t="shared" si="131"/>
        <v>5.1369863013698627</v>
      </c>
      <c r="P1453" s="172">
        <f t="shared" si="132"/>
        <v>3.0821917808219177</v>
      </c>
    </row>
    <row r="1454" spans="12:16" ht="15" customHeight="1" x14ac:dyDescent="0.3">
      <c r="L1454" s="171">
        <f t="shared" si="129"/>
        <v>47564</v>
      </c>
      <c r="M1454" s="172">
        <f t="shared" si="128"/>
        <v>0</v>
      </c>
      <c r="N1454" s="172">
        <f t="shared" si="130"/>
        <v>37500</v>
      </c>
      <c r="O1454" s="172">
        <f t="shared" si="131"/>
        <v>5.1369863013698627</v>
      </c>
      <c r="P1454" s="172">
        <f t="shared" si="132"/>
        <v>3.0821917808219177</v>
      </c>
    </row>
    <row r="1455" spans="12:16" ht="15" customHeight="1" x14ac:dyDescent="0.3">
      <c r="L1455" s="171">
        <f t="shared" si="129"/>
        <v>47565</v>
      </c>
      <c r="M1455" s="172">
        <f t="shared" si="128"/>
        <v>0</v>
      </c>
      <c r="N1455" s="172">
        <f t="shared" si="130"/>
        <v>37500</v>
      </c>
      <c r="O1455" s="172">
        <f t="shared" si="131"/>
        <v>5.1369863013698627</v>
      </c>
      <c r="P1455" s="172">
        <f t="shared" si="132"/>
        <v>3.0821917808219177</v>
      </c>
    </row>
    <row r="1456" spans="12:16" ht="15" customHeight="1" x14ac:dyDescent="0.3">
      <c r="L1456" s="171">
        <f t="shared" si="129"/>
        <v>47566</v>
      </c>
      <c r="M1456" s="172">
        <f t="shared" si="128"/>
        <v>0</v>
      </c>
      <c r="N1456" s="172">
        <f t="shared" si="130"/>
        <v>37500</v>
      </c>
      <c r="O1456" s="172">
        <f t="shared" si="131"/>
        <v>5.1369863013698627</v>
      </c>
      <c r="P1456" s="172">
        <f t="shared" si="132"/>
        <v>3.0821917808219177</v>
      </c>
    </row>
    <row r="1457" spans="12:16" ht="15" customHeight="1" x14ac:dyDescent="0.3">
      <c r="L1457" s="171">
        <f t="shared" si="129"/>
        <v>47567</v>
      </c>
      <c r="M1457" s="172">
        <f t="shared" si="128"/>
        <v>0</v>
      </c>
      <c r="N1457" s="172">
        <f t="shared" si="130"/>
        <v>37500</v>
      </c>
      <c r="O1457" s="172">
        <f t="shared" si="131"/>
        <v>5.1369863013698627</v>
      </c>
      <c r="P1457" s="172">
        <f t="shared" si="132"/>
        <v>3.0821917808219177</v>
      </c>
    </row>
    <row r="1458" spans="12:16" ht="15" customHeight="1" x14ac:dyDescent="0.3">
      <c r="L1458" s="171">
        <f t="shared" si="129"/>
        <v>47568</v>
      </c>
      <c r="M1458" s="172">
        <f t="shared" si="128"/>
        <v>0</v>
      </c>
      <c r="N1458" s="172">
        <f t="shared" si="130"/>
        <v>37500</v>
      </c>
      <c r="O1458" s="172">
        <f t="shared" si="131"/>
        <v>5.1369863013698627</v>
      </c>
      <c r="P1458" s="172">
        <f t="shared" si="132"/>
        <v>3.0821917808219177</v>
      </c>
    </row>
    <row r="1459" spans="12:16" ht="15" customHeight="1" x14ac:dyDescent="0.3">
      <c r="L1459" s="171">
        <f t="shared" si="129"/>
        <v>47569</v>
      </c>
      <c r="M1459" s="172">
        <f t="shared" si="128"/>
        <v>0</v>
      </c>
      <c r="N1459" s="172">
        <f t="shared" si="130"/>
        <v>37500</v>
      </c>
      <c r="O1459" s="172">
        <f t="shared" si="131"/>
        <v>5.1369863013698627</v>
      </c>
      <c r="P1459" s="172">
        <f t="shared" si="132"/>
        <v>3.0821917808219177</v>
      </c>
    </row>
    <row r="1460" spans="12:16" ht="15" customHeight="1" x14ac:dyDescent="0.3">
      <c r="L1460" s="171">
        <f t="shared" si="129"/>
        <v>47570</v>
      </c>
      <c r="M1460" s="172">
        <f t="shared" si="128"/>
        <v>0</v>
      </c>
      <c r="N1460" s="172">
        <f t="shared" si="130"/>
        <v>37500</v>
      </c>
      <c r="O1460" s="172">
        <f t="shared" si="131"/>
        <v>5.1369863013698627</v>
      </c>
      <c r="P1460" s="172">
        <f t="shared" si="132"/>
        <v>3.0821917808219177</v>
      </c>
    </row>
    <row r="1461" spans="12:16" ht="15" customHeight="1" x14ac:dyDescent="0.3">
      <c r="L1461" s="171">
        <f t="shared" si="129"/>
        <v>47571</v>
      </c>
      <c r="M1461" s="172">
        <f t="shared" si="128"/>
        <v>0</v>
      </c>
      <c r="N1461" s="172">
        <f t="shared" si="130"/>
        <v>37500</v>
      </c>
      <c r="O1461" s="172">
        <f t="shared" si="131"/>
        <v>5.1369863013698627</v>
      </c>
      <c r="P1461" s="172">
        <f t="shared" si="132"/>
        <v>3.0821917808219177</v>
      </c>
    </row>
    <row r="1462" spans="12:16" ht="15" customHeight="1" x14ac:dyDescent="0.3">
      <c r="L1462" s="171">
        <f t="shared" si="129"/>
        <v>47572</v>
      </c>
      <c r="M1462" s="172">
        <f t="shared" si="128"/>
        <v>0</v>
      </c>
      <c r="N1462" s="172">
        <f t="shared" si="130"/>
        <v>37500</v>
      </c>
      <c r="O1462" s="172">
        <f t="shared" si="131"/>
        <v>5.1369863013698627</v>
      </c>
      <c r="P1462" s="172">
        <f t="shared" si="132"/>
        <v>3.0821917808219177</v>
      </c>
    </row>
    <row r="1463" spans="12:16" ht="15" customHeight="1" x14ac:dyDescent="0.3">
      <c r="L1463" s="171">
        <f t="shared" si="129"/>
        <v>47573</v>
      </c>
      <c r="M1463" s="172">
        <f t="shared" si="128"/>
        <v>7500</v>
      </c>
      <c r="N1463" s="172">
        <f t="shared" si="130"/>
        <v>30000</v>
      </c>
      <c r="O1463" s="172">
        <f t="shared" si="131"/>
        <v>5.1369863013698627</v>
      </c>
      <c r="P1463" s="172">
        <f t="shared" si="132"/>
        <v>3.0821917808219177</v>
      </c>
    </row>
    <row r="1464" spans="12:16" ht="15" customHeight="1" x14ac:dyDescent="0.3">
      <c r="L1464" s="171">
        <f t="shared" si="129"/>
        <v>47574</v>
      </c>
      <c r="M1464" s="172">
        <f t="shared" si="128"/>
        <v>0</v>
      </c>
      <c r="N1464" s="172">
        <f t="shared" si="130"/>
        <v>30000</v>
      </c>
      <c r="O1464" s="172">
        <f t="shared" si="131"/>
        <v>4.1095890410958908</v>
      </c>
      <c r="P1464" s="172">
        <f t="shared" si="132"/>
        <v>2.4657534246575343</v>
      </c>
    </row>
    <row r="1465" spans="12:16" ht="15" customHeight="1" x14ac:dyDescent="0.3">
      <c r="L1465" s="171">
        <f t="shared" si="129"/>
        <v>47575</v>
      </c>
      <c r="M1465" s="172">
        <f t="shared" si="128"/>
        <v>0</v>
      </c>
      <c r="N1465" s="172">
        <f t="shared" si="130"/>
        <v>30000</v>
      </c>
      <c r="O1465" s="172">
        <f t="shared" si="131"/>
        <v>4.1095890410958908</v>
      </c>
      <c r="P1465" s="172">
        <f t="shared" si="132"/>
        <v>2.4657534246575343</v>
      </c>
    </row>
    <row r="1466" spans="12:16" ht="15" customHeight="1" x14ac:dyDescent="0.3">
      <c r="L1466" s="171">
        <f t="shared" si="129"/>
        <v>47576</v>
      </c>
      <c r="M1466" s="172">
        <f t="shared" si="128"/>
        <v>0</v>
      </c>
      <c r="N1466" s="172">
        <f t="shared" si="130"/>
        <v>30000</v>
      </c>
      <c r="O1466" s="172">
        <f t="shared" si="131"/>
        <v>4.1095890410958908</v>
      </c>
      <c r="P1466" s="172">
        <f t="shared" si="132"/>
        <v>2.4657534246575343</v>
      </c>
    </row>
    <row r="1467" spans="12:16" ht="15" customHeight="1" x14ac:dyDescent="0.3">
      <c r="L1467" s="171">
        <f t="shared" si="129"/>
        <v>47577</v>
      </c>
      <c r="M1467" s="172">
        <f t="shared" si="128"/>
        <v>0</v>
      </c>
      <c r="N1467" s="172">
        <f t="shared" si="130"/>
        <v>30000</v>
      </c>
      <c r="O1467" s="172">
        <f t="shared" si="131"/>
        <v>4.1095890410958908</v>
      </c>
      <c r="P1467" s="172">
        <f t="shared" si="132"/>
        <v>2.4657534246575343</v>
      </c>
    </row>
    <row r="1468" spans="12:16" ht="15" customHeight="1" x14ac:dyDescent="0.3">
      <c r="L1468" s="171">
        <f t="shared" si="129"/>
        <v>47578</v>
      </c>
      <c r="M1468" s="172">
        <f t="shared" si="128"/>
        <v>0</v>
      </c>
      <c r="N1468" s="172">
        <f t="shared" si="130"/>
        <v>30000</v>
      </c>
      <c r="O1468" s="172">
        <f t="shared" si="131"/>
        <v>4.1095890410958908</v>
      </c>
      <c r="P1468" s="172">
        <f t="shared" si="132"/>
        <v>2.4657534246575343</v>
      </c>
    </row>
    <row r="1469" spans="12:16" ht="15" customHeight="1" x14ac:dyDescent="0.3">
      <c r="L1469" s="171">
        <f t="shared" si="129"/>
        <v>47579</v>
      </c>
      <c r="M1469" s="172">
        <f t="shared" si="128"/>
        <v>0</v>
      </c>
      <c r="N1469" s="172">
        <f t="shared" si="130"/>
        <v>30000</v>
      </c>
      <c r="O1469" s="172">
        <f t="shared" si="131"/>
        <v>4.1095890410958908</v>
      </c>
      <c r="P1469" s="172">
        <f t="shared" si="132"/>
        <v>2.4657534246575343</v>
      </c>
    </row>
    <row r="1470" spans="12:16" ht="15" customHeight="1" x14ac:dyDescent="0.3">
      <c r="L1470" s="171">
        <f t="shared" si="129"/>
        <v>47580</v>
      </c>
      <c r="M1470" s="172">
        <f t="shared" si="128"/>
        <v>0</v>
      </c>
      <c r="N1470" s="172">
        <f t="shared" si="130"/>
        <v>30000</v>
      </c>
      <c r="O1470" s="172">
        <f t="shared" si="131"/>
        <v>4.1095890410958908</v>
      </c>
      <c r="P1470" s="172">
        <f t="shared" si="132"/>
        <v>2.4657534246575343</v>
      </c>
    </row>
    <row r="1471" spans="12:16" ht="15" customHeight="1" x14ac:dyDescent="0.3">
      <c r="L1471" s="171">
        <f t="shared" si="129"/>
        <v>47581</v>
      </c>
      <c r="M1471" s="172">
        <f t="shared" si="128"/>
        <v>0</v>
      </c>
      <c r="N1471" s="172">
        <f t="shared" si="130"/>
        <v>30000</v>
      </c>
      <c r="O1471" s="172">
        <f t="shared" si="131"/>
        <v>4.1095890410958908</v>
      </c>
      <c r="P1471" s="172">
        <f t="shared" si="132"/>
        <v>2.4657534246575343</v>
      </c>
    </row>
    <row r="1472" spans="12:16" ht="15" customHeight="1" x14ac:dyDescent="0.3">
      <c r="L1472" s="171">
        <f t="shared" si="129"/>
        <v>47582</v>
      </c>
      <c r="M1472" s="172">
        <f t="shared" si="128"/>
        <v>0</v>
      </c>
      <c r="N1472" s="172">
        <f t="shared" si="130"/>
        <v>30000</v>
      </c>
      <c r="O1472" s="172">
        <f t="shared" si="131"/>
        <v>4.1095890410958908</v>
      </c>
      <c r="P1472" s="172">
        <f t="shared" si="132"/>
        <v>2.4657534246575343</v>
      </c>
    </row>
    <row r="1473" spans="12:16" ht="15" customHeight="1" x14ac:dyDescent="0.3">
      <c r="L1473" s="171">
        <f t="shared" si="129"/>
        <v>47583</v>
      </c>
      <c r="M1473" s="172">
        <f t="shared" si="128"/>
        <v>0</v>
      </c>
      <c r="N1473" s="172">
        <f t="shared" si="130"/>
        <v>30000</v>
      </c>
      <c r="O1473" s="172">
        <f t="shared" si="131"/>
        <v>4.1095890410958908</v>
      </c>
      <c r="P1473" s="172">
        <f t="shared" si="132"/>
        <v>2.4657534246575343</v>
      </c>
    </row>
    <row r="1474" spans="12:16" ht="15" customHeight="1" x14ac:dyDescent="0.3">
      <c r="L1474" s="171">
        <f t="shared" si="129"/>
        <v>47584</v>
      </c>
      <c r="M1474" s="172">
        <f t="shared" si="128"/>
        <v>0</v>
      </c>
      <c r="N1474" s="172">
        <f t="shared" si="130"/>
        <v>30000</v>
      </c>
      <c r="O1474" s="172">
        <f t="shared" si="131"/>
        <v>4.1095890410958908</v>
      </c>
      <c r="P1474" s="172">
        <f t="shared" si="132"/>
        <v>2.4657534246575343</v>
      </c>
    </row>
    <row r="1475" spans="12:16" ht="15" customHeight="1" x14ac:dyDescent="0.3">
      <c r="L1475" s="171">
        <f t="shared" si="129"/>
        <v>47585</v>
      </c>
      <c r="M1475" s="172">
        <f t="shared" si="128"/>
        <v>0</v>
      </c>
      <c r="N1475" s="172">
        <f t="shared" si="130"/>
        <v>30000</v>
      </c>
      <c r="O1475" s="172">
        <f t="shared" si="131"/>
        <v>4.1095890410958908</v>
      </c>
      <c r="P1475" s="172">
        <f t="shared" si="132"/>
        <v>2.4657534246575343</v>
      </c>
    </row>
    <row r="1476" spans="12:16" ht="15" customHeight="1" x14ac:dyDescent="0.3">
      <c r="L1476" s="171">
        <f t="shared" si="129"/>
        <v>47586</v>
      </c>
      <c r="M1476" s="172">
        <f t="shared" si="128"/>
        <v>0</v>
      </c>
      <c r="N1476" s="172">
        <f t="shared" si="130"/>
        <v>30000</v>
      </c>
      <c r="O1476" s="172">
        <f t="shared" si="131"/>
        <v>4.1095890410958908</v>
      </c>
      <c r="P1476" s="172">
        <f t="shared" si="132"/>
        <v>2.4657534246575343</v>
      </c>
    </row>
    <row r="1477" spans="12:16" ht="15" customHeight="1" x14ac:dyDescent="0.3">
      <c r="L1477" s="171">
        <f t="shared" si="129"/>
        <v>47587</v>
      </c>
      <c r="M1477" s="172">
        <f t="shared" si="128"/>
        <v>0</v>
      </c>
      <c r="N1477" s="172">
        <f t="shared" si="130"/>
        <v>30000</v>
      </c>
      <c r="O1477" s="172">
        <f t="shared" si="131"/>
        <v>4.1095890410958908</v>
      </c>
      <c r="P1477" s="172">
        <f t="shared" si="132"/>
        <v>2.4657534246575343</v>
      </c>
    </row>
    <row r="1478" spans="12:16" ht="15" customHeight="1" x14ac:dyDescent="0.3">
      <c r="L1478" s="171">
        <f t="shared" si="129"/>
        <v>47588</v>
      </c>
      <c r="M1478" s="172">
        <f t="shared" si="128"/>
        <v>0</v>
      </c>
      <c r="N1478" s="172">
        <f t="shared" si="130"/>
        <v>30000</v>
      </c>
      <c r="O1478" s="172">
        <f t="shared" si="131"/>
        <v>4.1095890410958908</v>
      </c>
      <c r="P1478" s="172">
        <f t="shared" si="132"/>
        <v>2.4657534246575343</v>
      </c>
    </row>
    <row r="1479" spans="12:16" ht="15" customHeight="1" x14ac:dyDescent="0.3">
      <c r="L1479" s="171">
        <f t="shared" si="129"/>
        <v>47589</v>
      </c>
      <c r="M1479" s="172">
        <f t="shared" si="128"/>
        <v>0</v>
      </c>
      <c r="N1479" s="172">
        <f t="shared" si="130"/>
        <v>30000</v>
      </c>
      <c r="O1479" s="172">
        <f t="shared" si="131"/>
        <v>4.1095890410958908</v>
      </c>
      <c r="P1479" s="172">
        <f t="shared" si="132"/>
        <v>2.4657534246575343</v>
      </c>
    </row>
    <row r="1480" spans="12:16" ht="15" customHeight="1" x14ac:dyDescent="0.3">
      <c r="L1480" s="171">
        <f t="shared" si="129"/>
        <v>47590</v>
      </c>
      <c r="M1480" s="172">
        <f t="shared" si="128"/>
        <v>0</v>
      </c>
      <c r="N1480" s="172">
        <f t="shared" si="130"/>
        <v>30000</v>
      </c>
      <c r="O1480" s="172">
        <f t="shared" si="131"/>
        <v>4.1095890410958908</v>
      </c>
      <c r="P1480" s="172">
        <f t="shared" si="132"/>
        <v>2.4657534246575343</v>
      </c>
    </row>
    <row r="1481" spans="12:16" ht="15" customHeight="1" x14ac:dyDescent="0.3">
      <c r="L1481" s="171">
        <f t="shared" si="129"/>
        <v>47591</v>
      </c>
      <c r="M1481" s="172">
        <f t="shared" si="128"/>
        <v>0</v>
      </c>
      <c r="N1481" s="172">
        <f t="shared" si="130"/>
        <v>30000</v>
      </c>
      <c r="O1481" s="172">
        <f t="shared" si="131"/>
        <v>4.1095890410958908</v>
      </c>
      <c r="P1481" s="172">
        <f t="shared" si="132"/>
        <v>2.4657534246575343</v>
      </c>
    </row>
    <row r="1482" spans="12:16" ht="15" customHeight="1" x14ac:dyDescent="0.3">
      <c r="L1482" s="171">
        <f t="shared" si="129"/>
        <v>47592</v>
      </c>
      <c r="M1482" s="172">
        <f t="shared" si="128"/>
        <v>0</v>
      </c>
      <c r="N1482" s="172">
        <f t="shared" si="130"/>
        <v>30000</v>
      </c>
      <c r="O1482" s="172">
        <f t="shared" si="131"/>
        <v>4.1095890410958908</v>
      </c>
      <c r="P1482" s="172">
        <f t="shared" si="132"/>
        <v>2.4657534246575343</v>
      </c>
    </row>
    <row r="1483" spans="12:16" ht="15" customHeight="1" x14ac:dyDescent="0.3">
      <c r="L1483" s="171">
        <f t="shared" si="129"/>
        <v>47593</v>
      </c>
      <c r="M1483" s="172">
        <f t="shared" si="128"/>
        <v>0</v>
      </c>
      <c r="N1483" s="172">
        <f t="shared" si="130"/>
        <v>30000</v>
      </c>
      <c r="O1483" s="172">
        <f t="shared" si="131"/>
        <v>4.1095890410958908</v>
      </c>
      <c r="P1483" s="172">
        <f t="shared" si="132"/>
        <v>2.4657534246575343</v>
      </c>
    </row>
    <row r="1484" spans="12:16" ht="15" customHeight="1" x14ac:dyDescent="0.3">
      <c r="L1484" s="171">
        <f t="shared" si="129"/>
        <v>47594</v>
      </c>
      <c r="M1484" s="172">
        <f t="shared" si="128"/>
        <v>0</v>
      </c>
      <c r="N1484" s="172">
        <f t="shared" si="130"/>
        <v>30000</v>
      </c>
      <c r="O1484" s="172">
        <f t="shared" si="131"/>
        <v>4.1095890410958908</v>
      </c>
      <c r="P1484" s="172">
        <f t="shared" si="132"/>
        <v>2.4657534246575343</v>
      </c>
    </row>
    <row r="1485" spans="12:16" ht="15" customHeight="1" x14ac:dyDescent="0.3">
      <c r="L1485" s="171">
        <f t="shared" si="129"/>
        <v>47595</v>
      </c>
      <c r="M1485" s="172">
        <f t="shared" si="128"/>
        <v>0</v>
      </c>
      <c r="N1485" s="172">
        <f t="shared" si="130"/>
        <v>30000</v>
      </c>
      <c r="O1485" s="172">
        <f t="shared" si="131"/>
        <v>4.1095890410958908</v>
      </c>
      <c r="P1485" s="172">
        <f t="shared" si="132"/>
        <v>2.4657534246575343</v>
      </c>
    </row>
    <row r="1486" spans="12:16" ht="15" customHeight="1" x14ac:dyDescent="0.3">
      <c r="L1486" s="171">
        <f t="shared" si="129"/>
        <v>47596</v>
      </c>
      <c r="M1486" s="172">
        <f t="shared" si="128"/>
        <v>0</v>
      </c>
      <c r="N1486" s="172">
        <f t="shared" si="130"/>
        <v>30000</v>
      </c>
      <c r="O1486" s="172">
        <f t="shared" si="131"/>
        <v>4.1095890410958908</v>
      </c>
      <c r="P1486" s="172">
        <f t="shared" si="132"/>
        <v>2.4657534246575343</v>
      </c>
    </row>
    <row r="1487" spans="12:16" ht="15" customHeight="1" x14ac:dyDescent="0.3">
      <c r="L1487" s="171">
        <f t="shared" si="129"/>
        <v>47597</v>
      </c>
      <c r="M1487" s="172">
        <f t="shared" si="128"/>
        <v>0</v>
      </c>
      <c r="N1487" s="172">
        <f t="shared" si="130"/>
        <v>30000</v>
      </c>
      <c r="O1487" s="172">
        <f t="shared" si="131"/>
        <v>4.1095890410958908</v>
      </c>
      <c r="P1487" s="172">
        <f t="shared" si="132"/>
        <v>2.4657534246575343</v>
      </c>
    </row>
    <row r="1488" spans="12:16" ht="15" customHeight="1" x14ac:dyDescent="0.3">
      <c r="L1488" s="171">
        <f t="shared" si="129"/>
        <v>47598</v>
      </c>
      <c r="M1488" s="172">
        <f t="shared" si="128"/>
        <v>0</v>
      </c>
      <c r="N1488" s="172">
        <f t="shared" si="130"/>
        <v>30000</v>
      </c>
      <c r="O1488" s="172">
        <f t="shared" si="131"/>
        <v>4.1095890410958908</v>
      </c>
      <c r="P1488" s="172">
        <f t="shared" si="132"/>
        <v>2.4657534246575343</v>
      </c>
    </row>
    <row r="1489" spans="12:16" ht="15" customHeight="1" x14ac:dyDescent="0.3">
      <c r="L1489" s="171">
        <f t="shared" si="129"/>
        <v>47599</v>
      </c>
      <c r="M1489" s="172">
        <f t="shared" si="128"/>
        <v>0</v>
      </c>
      <c r="N1489" s="172">
        <f t="shared" si="130"/>
        <v>30000</v>
      </c>
      <c r="O1489" s="172">
        <f t="shared" si="131"/>
        <v>4.1095890410958908</v>
      </c>
      <c r="P1489" s="172">
        <f t="shared" si="132"/>
        <v>2.4657534246575343</v>
      </c>
    </row>
    <row r="1490" spans="12:16" ht="15" customHeight="1" x14ac:dyDescent="0.3">
      <c r="L1490" s="171">
        <f t="shared" si="129"/>
        <v>47600</v>
      </c>
      <c r="M1490" s="172">
        <f t="shared" si="128"/>
        <v>0</v>
      </c>
      <c r="N1490" s="172">
        <f t="shared" si="130"/>
        <v>30000</v>
      </c>
      <c r="O1490" s="172">
        <f t="shared" si="131"/>
        <v>4.1095890410958908</v>
      </c>
      <c r="P1490" s="172">
        <f t="shared" si="132"/>
        <v>2.4657534246575343</v>
      </c>
    </row>
    <row r="1491" spans="12:16" ht="15" customHeight="1" x14ac:dyDescent="0.3">
      <c r="L1491" s="171">
        <f t="shared" si="129"/>
        <v>47601</v>
      </c>
      <c r="M1491" s="172">
        <f t="shared" ref="M1491:M1554" si="133">IFERROR(VLOOKUP(L1491,$B$19:$E$80,4,FALSE),0)</f>
        <v>0</v>
      </c>
      <c r="N1491" s="172">
        <f t="shared" si="130"/>
        <v>30000</v>
      </c>
      <c r="O1491" s="172">
        <f t="shared" si="131"/>
        <v>4.1095890410958908</v>
      </c>
      <c r="P1491" s="172">
        <f t="shared" si="132"/>
        <v>2.4657534246575343</v>
      </c>
    </row>
    <row r="1492" spans="12:16" ht="15" customHeight="1" x14ac:dyDescent="0.3">
      <c r="L1492" s="171">
        <f t="shared" ref="L1492:L1555" si="134">IFERROR(IF(MAX(L1491+1,$F$5+1)&gt;$J$10,"-",MAX(L1491+1,$F$5+1)),"-")</f>
        <v>47602</v>
      </c>
      <c r="M1492" s="172">
        <f t="shared" si="133"/>
        <v>0</v>
      </c>
      <c r="N1492" s="172">
        <f t="shared" ref="N1492:N1555" si="135">IF(ISNUMBER(N1491),N1491-M1492,$E$8)</f>
        <v>30000</v>
      </c>
      <c r="O1492" s="172">
        <f t="shared" ref="O1492:O1555" si="136">IFERROR(IF(ISNUMBER(N1491),N1491,$E$8)*IF(L1492&gt;=$J$8,$E$13,$E$12)/IF(MOD(YEAR(L1492),4),365,366)*IF(ISBLANK(L1491),L1492-$F$5,L1492-L1491),0)</f>
        <v>4.1095890410958908</v>
      </c>
      <c r="P1492" s="172">
        <f t="shared" ref="P1492:P1555" si="137">IFERROR(IF(ISNUMBER(N1491),N1491,$E$8)*3%/IF(MOD(YEAR(L1492),4),365,366)*IF(ISBLANK(L1491),(L1492-$F$5),L1492-L1491),0)</f>
        <v>2.4657534246575343</v>
      </c>
    </row>
    <row r="1493" spans="12:16" ht="15" customHeight="1" x14ac:dyDescent="0.3">
      <c r="L1493" s="171">
        <f t="shared" si="134"/>
        <v>47603</v>
      </c>
      <c r="M1493" s="172">
        <f t="shared" si="133"/>
        <v>0</v>
      </c>
      <c r="N1493" s="172">
        <f t="shared" si="135"/>
        <v>30000</v>
      </c>
      <c r="O1493" s="172">
        <f t="shared" si="136"/>
        <v>4.1095890410958908</v>
      </c>
      <c r="P1493" s="172">
        <f t="shared" si="137"/>
        <v>2.4657534246575343</v>
      </c>
    </row>
    <row r="1494" spans="12:16" ht="15" customHeight="1" x14ac:dyDescent="0.3">
      <c r="L1494" s="171">
        <f t="shared" si="134"/>
        <v>47604</v>
      </c>
      <c r="M1494" s="172">
        <f t="shared" si="133"/>
        <v>0</v>
      </c>
      <c r="N1494" s="172">
        <f t="shared" si="135"/>
        <v>30000</v>
      </c>
      <c r="O1494" s="172">
        <f t="shared" si="136"/>
        <v>4.1095890410958908</v>
      </c>
      <c r="P1494" s="172">
        <f t="shared" si="137"/>
        <v>2.4657534246575343</v>
      </c>
    </row>
    <row r="1495" spans="12:16" ht="15" customHeight="1" x14ac:dyDescent="0.3">
      <c r="L1495" s="171">
        <f t="shared" si="134"/>
        <v>47605</v>
      </c>
      <c r="M1495" s="172">
        <f t="shared" si="133"/>
        <v>0</v>
      </c>
      <c r="N1495" s="172">
        <f t="shared" si="135"/>
        <v>30000</v>
      </c>
      <c r="O1495" s="172">
        <f t="shared" si="136"/>
        <v>4.1095890410958908</v>
      </c>
      <c r="P1495" s="172">
        <f t="shared" si="137"/>
        <v>2.4657534246575343</v>
      </c>
    </row>
    <row r="1496" spans="12:16" ht="15" customHeight="1" x14ac:dyDescent="0.3">
      <c r="L1496" s="171">
        <f t="shared" si="134"/>
        <v>47606</v>
      </c>
      <c r="M1496" s="172">
        <f t="shared" si="133"/>
        <v>0</v>
      </c>
      <c r="N1496" s="172">
        <f t="shared" si="135"/>
        <v>30000</v>
      </c>
      <c r="O1496" s="172">
        <f t="shared" si="136"/>
        <v>4.1095890410958908</v>
      </c>
      <c r="P1496" s="172">
        <f t="shared" si="137"/>
        <v>2.4657534246575343</v>
      </c>
    </row>
    <row r="1497" spans="12:16" ht="15" customHeight="1" x14ac:dyDescent="0.3">
      <c r="L1497" s="171">
        <f t="shared" si="134"/>
        <v>47607</v>
      </c>
      <c r="M1497" s="172">
        <f t="shared" si="133"/>
        <v>0</v>
      </c>
      <c r="N1497" s="172">
        <f t="shared" si="135"/>
        <v>30000</v>
      </c>
      <c r="O1497" s="172">
        <f t="shared" si="136"/>
        <v>4.1095890410958908</v>
      </c>
      <c r="P1497" s="172">
        <f t="shared" si="137"/>
        <v>2.4657534246575343</v>
      </c>
    </row>
    <row r="1498" spans="12:16" ht="15" customHeight="1" x14ac:dyDescent="0.3">
      <c r="L1498" s="171">
        <f t="shared" si="134"/>
        <v>47608</v>
      </c>
      <c r="M1498" s="172">
        <f t="shared" si="133"/>
        <v>0</v>
      </c>
      <c r="N1498" s="172">
        <f t="shared" si="135"/>
        <v>30000</v>
      </c>
      <c r="O1498" s="172">
        <f t="shared" si="136"/>
        <v>4.1095890410958908</v>
      </c>
      <c r="P1498" s="172">
        <f t="shared" si="137"/>
        <v>2.4657534246575343</v>
      </c>
    </row>
    <row r="1499" spans="12:16" ht="15" customHeight="1" x14ac:dyDescent="0.3">
      <c r="L1499" s="171">
        <f t="shared" si="134"/>
        <v>47609</v>
      </c>
      <c r="M1499" s="172">
        <f t="shared" si="133"/>
        <v>0</v>
      </c>
      <c r="N1499" s="172">
        <f t="shared" si="135"/>
        <v>30000</v>
      </c>
      <c r="O1499" s="172">
        <f t="shared" si="136"/>
        <v>4.1095890410958908</v>
      </c>
      <c r="P1499" s="172">
        <f t="shared" si="137"/>
        <v>2.4657534246575343</v>
      </c>
    </row>
    <row r="1500" spans="12:16" ht="15" customHeight="1" x14ac:dyDescent="0.3">
      <c r="L1500" s="171">
        <f t="shared" si="134"/>
        <v>47610</v>
      </c>
      <c r="M1500" s="172">
        <f t="shared" si="133"/>
        <v>0</v>
      </c>
      <c r="N1500" s="172">
        <f t="shared" si="135"/>
        <v>30000</v>
      </c>
      <c r="O1500" s="172">
        <f t="shared" si="136"/>
        <v>4.1095890410958908</v>
      </c>
      <c r="P1500" s="172">
        <f t="shared" si="137"/>
        <v>2.4657534246575343</v>
      </c>
    </row>
    <row r="1501" spans="12:16" ht="15" customHeight="1" x14ac:dyDescent="0.3">
      <c r="L1501" s="171">
        <f t="shared" si="134"/>
        <v>47611</v>
      </c>
      <c r="M1501" s="172">
        <f t="shared" si="133"/>
        <v>0</v>
      </c>
      <c r="N1501" s="172">
        <f t="shared" si="135"/>
        <v>30000</v>
      </c>
      <c r="O1501" s="172">
        <f t="shared" si="136"/>
        <v>4.1095890410958908</v>
      </c>
      <c r="P1501" s="172">
        <f t="shared" si="137"/>
        <v>2.4657534246575343</v>
      </c>
    </row>
    <row r="1502" spans="12:16" ht="15" customHeight="1" x14ac:dyDescent="0.3">
      <c r="L1502" s="171">
        <f t="shared" si="134"/>
        <v>47612</v>
      </c>
      <c r="M1502" s="172">
        <f t="shared" si="133"/>
        <v>0</v>
      </c>
      <c r="N1502" s="172">
        <f t="shared" si="135"/>
        <v>30000</v>
      </c>
      <c r="O1502" s="172">
        <f t="shared" si="136"/>
        <v>4.1095890410958908</v>
      </c>
      <c r="P1502" s="172">
        <f t="shared" si="137"/>
        <v>2.4657534246575343</v>
      </c>
    </row>
    <row r="1503" spans="12:16" ht="15" customHeight="1" x14ac:dyDescent="0.3">
      <c r="L1503" s="171">
        <f t="shared" si="134"/>
        <v>47613</v>
      </c>
      <c r="M1503" s="172">
        <f t="shared" si="133"/>
        <v>0</v>
      </c>
      <c r="N1503" s="172">
        <f t="shared" si="135"/>
        <v>30000</v>
      </c>
      <c r="O1503" s="172">
        <f t="shared" si="136"/>
        <v>4.1095890410958908</v>
      </c>
      <c r="P1503" s="172">
        <f t="shared" si="137"/>
        <v>2.4657534246575343</v>
      </c>
    </row>
    <row r="1504" spans="12:16" ht="15" customHeight="1" x14ac:dyDescent="0.3">
      <c r="L1504" s="171">
        <f t="shared" si="134"/>
        <v>47614</v>
      </c>
      <c r="M1504" s="172">
        <f t="shared" si="133"/>
        <v>0</v>
      </c>
      <c r="N1504" s="172">
        <f t="shared" si="135"/>
        <v>30000</v>
      </c>
      <c r="O1504" s="172">
        <f t="shared" si="136"/>
        <v>4.1095890410958908</v>
      </c>
      <c r="P1504" s="172">
        <f t="shared" si="137"/>
        <v>2.4657534246575343</v>
      </c>
    </row>
    <row r="1505" spans="12:16" ht="15" customHeight="1" x14ac:dyDescent="0.3">
      <c r="L1505" s="171">
        <f t="shared" si="134"/>
        <v>47615</v>
      </c>
      <c r="M1505" s="172">
        <f t="shared" si="133"/>
        <v>0</v>
      </c>
      <c r="N1505" s="172">
        <f t="shared" si="135"/>
        <v>30000</v>
      </c>
      <c r="O1505" s="172">
        <f t="shared" si="136"/>
        <v>4.1095890410958908</v>
      </c>
      <c r="P1505" s="172">
        <f t="shared" si="137"/>
        <v>2.4657534246575343</v>
      </c>
    </row>
    <row r="1506" spans="12:16" ht="15" customHeight="1" x14ac:dyDescent="0.3">
      <c r="L1506" s="171">
        <f t="shared" si="134"/>
        <v>47616</v>
      </c>
      <c r="M1506" s="172">
        <f t="shared" si="133"/>
        <v>0</v>
      </c>
      <c r="N1506" s="172">
        <f t="shared" si="135"/>
        <v>30000</v>
      </c>
      <c r="O1506" s="172">
        <f t="shared" si="136"/>
        <v>4.1095890410958908</v>
      </c>
      <c r="P1506" s="172">
        <f t="shared" si="137"/>
        <v>2.4657534246575343</v>
      </c>
    </row>
    <row r="1507" spans="12:16" ht="15" customHeight="1" x14ac:dyDescent="0.3">
      <c r="L1507" s="171">
        <f t="shared" si="134"/>
        <v>47617</v>
      </c>
      <c r="M1507" s="172">
        <f t="shared" si="133"/>
        <v>0</v>
      </c>
      <c r="N1507" s="172">
        <f t="shared" si="135"/>
        <v>30000</v>
      </c>
      <c r="O1507" s="172">
        <f t="shared" si="136"/>
        <v>4.1095890410958908</v>
      </c>
      <c r="P1507" s="172">
        <f t="shared" si="137"/>
        <v>2.4657534246575343</v>
      </c>
    </row>
    <row r="1508" spans="12:16" ht="15" customHeight="1" x14ac:dyDescent="0.3">
      <c r="L1508" s="171">
        <f t="shared" si="134"/>
        <v>47618</v>
      </c>
      <c r="M1508" s="172">
        <f t="shared" si="133"/>
        <v>0</v>
      </c>
      <c r="N1508" s="172">
        <f t="shared" si="135"/>
        <v>30000</v>
      </c>
      <c r="O1508" s="172">
        <f t="shared" si="136"/>
        <v>4.1095890410958908</v>
      </c>
      <c r="P1508" s="172">
        <f t="shared" si="137"/>
        <v>2.4657534246575343</v>
      </c>
    </row>
    <row r="1509" spans="12:16" ht="15" customHeight="1" x14ac:dyDescent="0.3">
      <c r="L1509" s="171">
        <f t="shared" si="134"/>
        <v>47619</v>
      </c>
      <c r="M1509" s="172">
        <f t="shared" si="133"/>
        <v>0</v>
      </c>
      <c r="N1509" s="172">
        <f t="shared" si="135"/>
        <v>30000</v>
      </c>
      <c r="O1509" s="172">
        <f t="shared" si="136"/>
        <v>4.1095890410958908</v>
      </c>
      <c r="P1509" s="172">
        <f t="shared" si="137"/>
        <v>2.4657534246575343</v>
      </c>
    </row>
    <row r="1510" spans="12:16" ht="15" customHeight="1" x14ac:dyDescent="0.3">
      <c r="L1510" s="171">
        <f t="shared" si="134"/>
        <v>47620</v>
      </c>
      <c r="M1510" s="172">
        <f t="shared" si="133"/>
        <v>0</v>
      </c>
      <c r="N1510" s="172">
        <f t="shared" si="135"/>
        <v>30000</v>
      </c>
      <c r="O1510" s="172">
        <f t="shared" si="136"/>
        <v>4.1095890410958908</v>
      </c>
      <c r="P1510" s="172">
        <f t="shared" si="137"/>
        <v>2.4657534246575343</v>
      </c>
    </row>
    <row r="1511" spans="12:16" ht="15" customHeight="1" x14ac:dyDescent="0.3">
      <c r="L1511" s="171">
        <f t="shared" si="134"/>
        <v>47621</v>
      </c>
      <c r="M1511" s="172">
        <f t="shared" si="133"/>
        <v>0</v>
      </c>
      <c r="N1511" s="172">
        <f t="shared" si="135"/>
        <v>30000</v>
      </c>
      <c r="O1511" s="172">
        <f t="shared" si="136"/>
        <v>4.1095890410958908</v>
      </c>
      <c r="P1511" s="172">
        <f t="shared" si="137"/>
        <v>2.4657534246575343</v>
      </c>
    </row>
    <row r="1512" spans="12:16" ht="15" customHeight="1" x14ac:dyDescent="0.3">
      <c r="L1512" s="171">
        <f t="shared" si="134"/>
        <v>47622</v>
      </c>
      <c r="M1512" s="172">
        <f t="shared" si="133"/>
        <v>0</v>
      </c>
      <c r="N1512" s="172">
        <f t="shared" si="135"/>
        <v>30000</v>
      </c>
      <c r="O1512" s="172">
        <f t="shared" si="136"/>
        <v>4.1095890410958908</v>
      </c>
      <c r="P1512" s="172">
        <f t="shared" si="137"/>
        <v>2.4657534246575343</v>
      </c>
    </row>
    <row r="1513" spans="12:16" ht="15" customHeight="1" x14ac:dyDescent="0.3">
      <c r="L1513" s="171">
        <f t="shared" si="134"/>
        <v>47623</v>
      </c>
      <c r="M1513" s="172">
        <f t="shared" si="133"/>
        <v>0</v>
      </c>
      <c r="N1513" s="172">
        <f t="shared" si="135"/>
        <v>30000</v>
      </c>
      <c r="O1513" s="172">
        <f t="shared" si="136"/>
        <v>4.1095890410958908</v>
      </c>
      <c r="P1513" s="172">
        <f t="shared" si="137"/>
        <v>2.4657534246575343</v>
      </c>
    </row>
    <row r="1514" spans="12:16" ht="15" customHeight="1" x14ac:dyDescent="0.3">
      <c r="L1514" s="171">
        <f t="shared" si="134"/>
        <v>47624</v>
      </c>
      <c r="M1514" s="172">
        <f t="shared" si="133"/>
        <v>0</v>
      </c>
      <c r="N1514" s="172">
        <f t="shared" si="135"/>
        <v>30000</v>
      </c>
      <c r="O1514" s="172">
        <f t="shared" si="136"/>
        <v>4.1095890410958908</v>
      </c>
      <c r="P1514" s="172">
        <f t="shared" si="137"/>
        <v>2.4657534246575343</v>
      </c>
    </row>
    <row r="1515" spans="12:16" ht="15" customHeight="1" x14ac:dyDescent="0.3">
      <c r="L1515" s="171">
        <f t="shared" si="134"/>
        <v>47625</v>
      </c>
      <c r="M1515" s="172">
        <f t="shared" si="133"/>
        <v>0</v>
      </c>
      <c r="N1515" s="172">
        <f t="shared" si="135"/>
        <v>30000</v>
      </c>
      <c r="O1515" s="172">
        <f t="shared" si="136"/>
        <v>4.1095890410958908</v>
      </c>
      <c r="P1515" s="172">
        <f t="shared" si="137"/>
        <v>2.4657534246575343</v>
      </c>
    </row>
    <row r="1516" spans="12:16" ht="15" customHeight="1" x14ac:dyDescent="0.3">
      <c r="L1516" s="171">
        <f t="shared" si="134"/>
        <v>47626</v>
      </c>
      <c r="M1516" s="172">
        <f t="shared" si="133"/>
        <v>0</v>
      </c>
      <c r="N1516" s="172">
        <f t="shared" si="135"/>
        <v>30000</v>
      </c>
      <c r="O1516" s="172">
        <f t="shared" si="136"/>
        <v>4.1095890410958908</v>
      </c>
      <c r="P1516" s="172">
        <f t="shared" si="137"/>
        <v>2.4657534246575343</v>
      </c>
    </row>
    <row r="1517" spans="12:16" ht="15" customHeight="1" x14ac:dyDescent="0.3">
      <c r="L1517" s="171">
        <f t="shared" si="134"/>
        <v>47627</v>
      </c>
      <c r="M1517" s="172">
        <f t="shared" si="133"/>
        <v>0</v>
      </c>
      <c r="N1517" s="172">
        <f t="shared" si="135"/>
        <v>30000</v>
      </c>
      <c r="O1517" s="172">
        <f t="shared" si="136"/>
        <v>4.1095890410958908</v>
      </c>
      <c r="P1517" s="172">
        <f t="shared" si="137"/>
        <v>2.4657534246575343</v>
      </c>
    </row>
    <row r="1518" spans="12:16" ht="15" customHeight="1" x14ac:dyDescent="0.3">
      <c r="L1518" s="171">
        <f t="shared" si="134"/>
        <v>47628</v>
      </c>
      <c r="M1518" s="172">
        <f t="shared" si="133"/>
        <v>0</v>
      </c>
      <c r="N1518" s="172">
        <f t="shared" si="135"/>
        <v>30000</v>
      </c>
      <c r="O1518" s="172">
        <f t="shared" si="136"/>
        <v>4.1095890410958908</v>
      </c>
      <c r="P1518" s="172">
        <f t="shared" si="137"/>
        <v>2.4657534246575343</v>
      </c>
    </row>
    <row r="1519" spans="12:16" ht="15" customHeight="1" x14ac:dyDescent="0.3">
      <c r="L1519" s="171">
        <f t="shared" si="134"/>
        <v>47629</v>
      </c>
      <c r="M1519" s="172">
        <f t="shared" si="133"/>
        <v>0</v>
      </c>
      <c r="N1519" s="172">
        <f t="shared" si="135"/>
        <v>30000</v>
      </c>
      <c r="O1519" s="172">
        <f t="shared" si="136"/>
        <v>4.1095890410958908</v>
      </c>
      <c r="P1519" s="172">
        <f t="shared" si="137"/>
        <v>2.4657534246575343</v>
      </c>
    </row>
    <row r="1520" spans="12:16" ht="15" customHeight="1" x14ac:dyDescent="0.3">
      <c r="L1520" s="171">
        <f t="shared" si="134"/>
        <v>47630</v>
      </c>
      <c r="M1520" s="172">
        <f t="shared" si="133"/>
        <v>0</v>
      </c>
      <c r="N1520" s="172">
        <f t="shared" si="135"/>
        <v>30000</v>
      </c>
      <c r="O1520" s="172">
        <f t="shared" si="136"/>
        <v>4.1095890410958908</v>
      </c>
      <c r="P1520" s="172">
        <f t="shared" si="137"/>
        <v>2.4657534246575343</v>
      </c>
    </row>
    <row r="1521" spans="12:16" ht="15" customHeight="1" x14ac:dyDescent="0.3">
      <c r="L1521" s="171">
        <f t="shared" si="134"/>
        <v>47631</v>
      </c>
      <c r="M1521" s="172">
        <f t="shared" si="133"/>
        <v>0</v>
      </c>
      <c r="N1521" s="172">
        <f t="shared" si="135"/>
        <v>30000</v>
      </c>
      <c r="O1521" s="172">
        <f t="shared" si="136"/>
        <v>4.1095890410958908</v>
      </c>
      <c r="P1521" s="172">
        <f t="shared" si="137"/>
        <v>2.4657534246575343</v>
      </c>
    </row>
    <row r="1522" spans="12:16" ht="15" customHeight="1" x14ac:dyDescent="0.3">
      <c r="L1522" s="171">
        <f t="shared" si="134"/>
        <v>47632</v>
      </c>
      <c r="M1522" s="172">
        <f t="shared" si="133"/>
        <v>0</v>
      </c>
      <c r="N1522" s="172">
        <f t="shared" si="135"/>
        <v>30000</v>
      </c>
      <c r="O1522" s="172">
        <f t="shared" si="136"/>
        <v>4.1095890410958908</v>
      </c>
      <c r="P1522" s="172">
        <f t="shared" si="137"/>
        <v>2.4657534246575343</v>
      </c>
    </row>
    <row r="1523" spans="12:16" ht="15" customHeight="1" x14ac:dyDescent="0.3">
      <c r="L1523" s="171">
        <f t="shared" si="134"/>
        <v>47633</v>
      </c>
      <c r="M1523" s="172">
        <f t="shared" si="133"/>
        <v>0</v>
      </c>
      <c r="N1523" s="172">
        <f t="shared" si="135"/>
        <v>30000</v>
      </c>
      <c r="O1523" s="172">
        <f t="shared" si="136"/>
        <v>4.1095890410958908</v>
      </c>
      <c r="P1523" s="172">
        <f t="shared" si="137"/>
        <v>2.4657534246575343</v>
      </c>
    </row>
    <row r="1524" spans="12:16" ht="15" customHeight="1" x14ac:dyDescent="0.3">
      <c r="L1524" s="171">
        <f t="shared" si="134"/>
        <v>47634</v>
      </c>
      <c r="M1524" s="172">
        <f t="shared" si="133"/>
        <v>0</v>
      </c>
      <c r="N1524" s="172">
        <f t="shared" si="135"/>
        <v>30000</v>
      </c>
      <c r="O1524" s="172">
        <f t="shared" si="136"/>
        <v>4.1095890410958908</v>
      </c>
      <c r="P1524" s="172">
        <f t="shared" si="137"/>
        <v>2.4657534246575343</v>
      </c>
    </row>
    <row r="1525" spans="12:16" ht="15" customHeight="1" x14ac:dyDescent="0.3">
      <c r="L1525" s="171">
        <f t="shared" si="134"/>
        <v>47635</v>
      </c>
      <c r="M1525" s="172">
        <f t="shared" si="133"/>
        <v>0</v>
      </c>
      <c r="N1525" s="172">
        <f t="shared" si="135"/>
        <v>30000</v>
      </c>
      <c r="O1525" s="172">
        <f t="shared" si="136"/>
        <v>4.1095890410958908</v>
      </c>
      <c r="P1525" s="172">
        <f t="shared" si="137"/>
        <v>2.4657534246575343</v>
      </c>
    </row>
    <row r="1526" spans="12:16" ht="15" customHeight="1" x14ac:dyDescent="0.3">
      <c r="L1526" s="171">
        <f t="shared" si="134"/>
        <v>47636</v>
      </c>
      <c r="M1526" s="172">
        <f t="shared" si="133"/>
        <v>0</v>
      </c>
      <c r="N1526" s="172">
        <f t="shared" si="135"/>
        <v>30000</v>
      </c>
      <c r="O1526" s="172">
        <f t="shared" si="136"/>
        <v>4.1095890410958908</v>
      </c>
      <c r="P1526" s="172">
        <f t="shared" si="137"/>
        <v>2.4657534246575343</v>
      </c>
    </row>
    <row r="1527" spans="12:16" ht="15" customHeight="1" x14ac:dyDescent="0.3">
      <c r="L1527" s="171">
        <f t="shared" si="134"/>
        <v>47637</v>
      </c>
      <c r="M1527" s="172">
        <f t="shared" si="133"/>
        <v>0</v>
      </c>
      <c r="N1527" s="172">
        <f t="shared" si="135"/>
        <v>30000</v>
      </c>
      <c r="O1527" s="172">
        <f t="shared" si="136"/>
        <v>4.1095890410958908</v>
      </c>
      <c r="P1527" s="172">
        <f t="shared" si="137"/>
        <v>2.4657534246575343</v>
      </c>
    </row>
    <row r="1528" spans="12:16" ht="15" customHeight="1" x14ac:dyDescent="0.3">
      <c r="L1528" s="171">
        <f t="shared" si="134"/>
        <v>47638</v>
      </c>
      <c r="M1528" s="172">
        <f t="shared" si="133"/>
        <v>0</v>
      </c>
      <c r="N1528" s="172">
        <f t="shared" si="135"/>
        <v>30000</v>
      </c>
      <c r="O1528" s="172">
        <f t="shared" si="136"/>
        <v>4.1095890410958908</v>
      </c>
      <c r="P1528" s="172">
        <f t="shared" si="137"/>
        <v>2.4657534246575343</v>
      </c>
    </row>
    <row r="1529" spans="12:16" ht="15" customHeight="1" x14ac:dyDescent="0.3">
      <c r="L1529" s="171">
        <f t="shared" si="134"/>
        <v>47639</v>
      </c>
      <c r="M1529" s="172">
        <f t="shared" si="133"/>
        <v>0</v>
      </c>
      <c r="N1529" s="172">
        <f t="shared" si="135"/>
        <v>30000</v>
      </c>
      <c r="O1529" s="172">
        <f t="shared" si="136"/>
        <v>4.1095890410958908</v>
      </c>
      <c r="P1529" s="172">
        <f t="shared" si="137"/>
        <v>2.4657534246575343</v>
      </c>
    </row>
    <row r="1530" spans="12:16" ht="15" customHeight="1" x14ac:dyDescent="0.3">
      <c r="L1530" s="171">
        <f t="shared" si="134"/>
        <v>47640</v>
      </c>
      <c r="M1530" s="172">
        <f t="shared" si="133"/>
        <v>0</v>
      </c>
      <c r="N1530" s="172">
        <f t="shared" si="135"/>
        <v>30000</v>
      </c>
      <c r="O1530" s="172">
        <f t="shared" si="136"/>
        <v>4.1095890410958908</v>
      </c>
      <c r="P1530" s="172">
        <f t="shared" si="137"/>
        <v>2.4657534246575343</v>
      </c>
    </row>
    <row r="1531" spans="12:16" ht="15" customHeight="1" x14ac:dyDescent="0.3">
      <c r="L1531" s="171">
        <f t="shared" si="134"/>
        <v>47641</v>
      </c>
      <c r="M1531" s="172">
        <f t="shared" si="133"/>
        <v>0</v>
      </c>
      <c r="N1531" s="172">
        <f t="shared" si="135"/>
        <v>30000</v>
      </c>
      <c r="O1531" s="172">
        <f t="shared" si="136"/>
        <v>4.1095890410958908</v>
      </c>
      <c r="P1531" s="172">
        <f t="shared" si="137"/>
        <v>2.4657534246575343</v>
      </c>
    </row>
    <row r="1532" spans="12:16" ht="15" customHeight="1" x14ac:dyDescent="0.3">
      <c r="L1532" s="171">
        <f t="shared" si="134"/>
        <v>47642</v>
      </c>
      <c r="M1532" s="172">
        <f t="shared" si="133"/>
        <v>0</v>
      </c>
      <c r="N1532" s="172">
        <f t="shared" si="135"/>
        <v>30000</v>
      </c>
      <c r="O1532" s="172">
        <f t="shared" si="136"/>
        <v>4.1095890410958908</v>
      </c>
      <c r="P1532" s="172">
        <f t="shared" si="137"/>
        <v>2.4657534246575343</v>
      </c>
    </row>
    <row r="1533" spans="12:16" ht="15" customHeight="1" x14ac:dyDescent="0.3">
      <c r="L1533" s="171">
        <f t="shared" si="134"/>
        <v>47643</v>
      </c>
      <c r="M1533" s="172">
        <f t="shared" si="133"/>
        <v>0</v>
      </c>
      <c r="N1533" s="172">
        <f t="shared" si="135"/>
        <v>30000</v>
      </c>
      <c r="O1533" s="172">
        <f t="shared" si="136"/>
        <v>4.1095890410958908</v>
      </c>
      <c r="P1533" s="172">
        <f t="shared" si="137"/>
        <v>2.4657534246575343</v>
      </c>
    </row>
    <row r="1534" spans="12:16" ht="15" customHeight="1" x14ac:dyDescent="0.3">
      <c r="L1534" s="171">
        <f t="shared" si="134"/>
        <v>47644</v>
      </c>
      <c r="M1534" s="172">
        <f t="shared" si="133"/>
        <v>0</v>
      </c>
      <c r="N1534" s="172">
        <f t="shared" si="135"/>
        <v>30000</v>
      </c>
      <c r="O1534" s="172">
        <f t="shared" si="136"/>
        <v>4.1095890410958908</v>
      </c>
      <c r="P1534" s="172">
        <f t="shared" si="137"/>
        <v>2.4657534246575343</v>
      </c>
    </row>
    <row r="1535" spans="12:16" ht="15" customHeight="1" x14ac:dyDescent="0.3">
      <c r="L1535" s="171">
        <f t="shared" si="134"/>
        <v>47645</v>
      </c>
      <c r="M1535" s="172">
        <f t="shared" si="133"/>
        <v>0</v>
      </c>
      <c r="N1535" s="172">
        <f t="shared" si="135"/>
        <v>30000</v>
      </c>
      <c r="O1535" s="172">
        <f t="shared" si="136"/>
        <v>4.1095890410958908</v>
      </c>
      <c r="P1535" s="172">
        <f t="shared" si="137"/>
        <v>2.4657534246575343</v>
      </c>
    </row>
    <row r="1536" spans="12:16" ht="15" customHeight="1" x14ac:dyDescent="0.3">
      <c r="L1536" s="171">
        <f t="shared" si="134"/>
        <v>47646</v>
      </c>
      <c r="M1536" s="172">
        <f t="shared" si="133"/>
        <v>0</v>
      </c>
      <c r="N1536" s="172">
        <f t="shared" si="135"/>
        <v>30000</v>
      </c>
      <c r="O1536" s="172">
        <f t="shared" si="136"/>
        <v>4.1095890410958908</v>
      </c>
      <c r="P1536" s="172">
        <f t="shared" si="137"/>
        <v>2.4657534246575343</v>
      </c>
    </row>
    <row r="1537" spans="12:16" ht="15" customHeight="1" x14ac:dyDescent="0.3">
      <c r="L1537" s="171">
        <f t="shared" si="134"/>
        <v>47647</v>
      </c>
      <c r="M1537" s="172">
        <f t="shared" si="133"/>
        <v>0</v>
      </c>
      <c r="N1537" s="172">
        <f t="shared" si="135"/>
        <v>30000</v>
      </c>
      <c r="O1537" s="172">
        <f t="shared" si="136"/>
        <v>4.1095890410958908</v>
      </c>
      <c r="P1537" s="172">
        <f t="shared" si="137"/>
        <v>2.4657534246575343</v>
      </c>
    </row>
    <row r="1538" spans="12:16" ht="15" customHeight="1" x14ac:dyDescent="0.3">
      <c r="L1538" s="171">
        <f t="shared" si="134"/>
        <v>47648</v>
      </c>
      <c r="M1538" s="172">
        <f t="shared" si="133"/>
        <v>0</v>
      </c>
      <c r="N1538" s="172">
        <f t="shared" si="135"/>
        <v>30000</v>
      </c>
      <c r="O1538" s="172">
        <f t="shared" si="136"/>
        <v>4.1095890410958908</v>
      </c>
      <c r="P1538" s="172">
        <f t="shared" si="137"/>
        <v>2.4657534246575343</v>
      </c>
    </row>
    <row r="1539" spans="12:16" ht="15" customHeight="1" x14ac:dyDescent="0.3">
      <c r="L1539" s="171">
        <f t="shared" si="134"/>
        <v>47649</v>
      </c>
      <c r="M1539" s="172">
        <f t="shared" si="133"/>
        <v>0</v>
      </c>
      <c r="N1539" s="172">
        <f t="shared" si="135"/>
        <v>30000</v>
      </c>
      <c r="O1539" s="172">
        <f t="shared" si="136"/>
        <v>4.1095890410958908</v>
      </c>
      <c r="P1539" s="172">
        <f t="shared" si="137"/>
        <v>2.4657534246575343</v>
      </c>
    </row>
    <row r="1540" spans="12:16" ht="15" customHeight="1" x14ac:dyDescent="0.3">
      <c r="L1540" s="171">
        <f t="shared" si="134"/>
        <v>47650</v>
      </c>
      <c r="M1540" s="172">
        <f t="shared" si="133"/>
        <v>0</v>
      </c>
      <c r="N1540" s="172">
        <f t="shared" si="135"/>
        <v>30000</v>
      </c>
      <c r="O1540" s="172">
        <f t="shared" si="136"/>
        <v>4.1095890410958908</v>
      </c>
      <c r="P1540" s="172">
        <f t="shared" si="137"/>
        <v>2.4657534246575343</v>
      </c>
    </row>
    <row r="1541" spans="12:16" ht="15" customHeight="1" x14ac:dyDescent="0.3">
      <c r="L1541" s="171">
        <f t="shared" si="134"/>
        <v>47651</v>
      </c>
      <c r="M1541" s="172">
        <f t="shared" si="133"/>
        <v>0</v>
      </c>
      <c r="N1541" s="172">
        <f t="shared" si="135"/>
        <v>30000</v>
      </c>
      <c r="O1541" s="172">
        <f t="shared" si="136"/>
        <v>4.1095890410958908</v>
      </c>
      <c r="P1541" s="172">
        <f t="shared" si="137"/>
        <v>2.4657534246575343</v>
      </c>
    </row>
    <row r="1542" spans="12:16" ht="15" customHeight="1" x14ac:dyDescent="0.3">
      <c r="L1542" s="171">
        <f t="shared" si="134"/>
        <v>47652</v>
      </c>
      <c r="M1542" s="172">
        <f t="shared" si="133"/>
        <v>0</v>
      </c>
      <c r="N1542" s="172">
        <f t="shared" si="135"/>
        <v>30000</v>
      </c>
      <c r="O1542" s="172">
        <f t="shared" si="136"/>
        <v>4.1095890410958908</v>
      </c>
      <c r="P1542" s="172">
        <f t="shared" si="137"/>
        <v>2.4657534246575343</v>
      </c>
    </row>
    <row r="1543" spans="12:16" ht="15" customHeight="1" x14ac:dyDescent="0.3">
      <c r="L1543" s="171">
        <f t="shared" si="134"/>
        <v>47653</v>
      </c>
      <c r="M1543" s="172">
        <f t="shared" si="133"/>
        <v>0</v>
      </c>
      <c r="N1543" s="172">
        <f t="shared" si="135"/>
        <v>30000</v>
      </c>
      <c r="O1543" s="172">
        <f t="shared" si="136"/>
        <v>4.1095890410958908</v>
      </c>
      <c r="P1543" s="172">
        <f t="shared" si="137"/>
        <v>2.4657534246575343</v>
      </c>
    </row>
    <row r="1544" spans="12:16" ht="15" customHeight="1" x14ac:dyDescent="0.3">
      <c r="L1544" s="171">
        <f t="shared" si="134"/>
        <v>47654</v>
      </c>
      <c r="M1544" s="172">
        <f t="shared" si="133"/>
        <v>0</v>
      </c>
      <c r="N1544" s="172">
        <f t="shared" si="135"/>
        <v>30000</v>
      </c>
      <c r="O1544" s="172">
        <f t="shared" si="136"/>
        <v>4.1095890410958908</v>
      </c>
      <c r="P1544" s="172">
        <f t="shared" si="137"/>
        <v>2.4657534246575343</v>
      </c>
    </row>
    <row r="1545" spans="12:16" ht="15" customHeight="1" x14ac:dyDescent="0.3">
      <c r="L1545" s="171">
        <f t="shared" si="134"/>
        <v>47655</v>
      </c>
      <c r="M1545" s="172">
        <f t="shared" si="133"/>
        <v>0</v>
      </c>
      <c r="N1545" s="172">
        <f t="shared" si="135"/>
        <v>30000</v>
      </c>
      <c r="O1545" s="172">
        <f t="shared" si="136"/>
        <v>4.1095890410958908</v>
      </c>
      <c r="P1545" s="172">
        <f t="shared" si="137"/>
        <v>2.4657534246575343</v>
      </c>
    </row>
    <row r="1546" spans="12:16" ht="15" customHeight="1" x14ac:dyDescent="0.3">
      <c r="L1546" s="171">
        <f t="shared" si="134"/>
        <v>47656</v>
      </c>
      <c r="M1546" s="172">
        <f t="shared" si="133"/>
        <v>0</v>
      </c>
      <c r="N1546" s="172">
        <f t="shared" si="135"/>
        <v>30000</v>
      </c>
      <c r="O1546" s="172">
        <f t="shared" si="136"/>
        <v>4.1095890410958908</v>
      </c>
      <c r="P1546" s="172">
        <f t="shared" si="137"/>
        <v>2.4657534246575343</v>
      </c>
    </row>
    <row r="1547" spans="12:16" ht="15" customHeight="1" x14ac:dyDescent="0.3">
      <c r="L1547" s="171">
        <f t="shared" si="134"/>
        <v>47657</v>
      </c>
      <c r="M1547" s="172">
        <f t="shared" si="133"/>
        <v>0</v>
      </c>
      <c r="N1547" s="172">
        <f t="shared" si="135"/>
        <v>30000</v>
      </c>
      <c r="O1547" s="172">
        <f t="shared" si="136"/>
        <v>4.1095890410958908</v>
      </c>
      <c r="P1547" s="172">
        <f t="shared" si="137"/>
        <v>2.4657534246575343</v>
      </c>
    </row>
    <row r="1548" spans="12:16" ht="15" customHeight="1" x14ac:dyDescent="0.3">
      <c r="L1548" s="171">
        <f t="shared" si="134"/>
        <v>47658</v>
      </c>
      <c r="M1548" s="172">
        <f t="shared" si="133"/>
        <v>0</v>
      </c>
      <c r="N1548" s="172">
        <f t="shared" si="135"/>
        <v>30000</v>
      </c>
      <c r="O1548" s="172">
        <f t="shared" si="136"/>
        <v>4.1095890410958908</v>
      </c>
      <c r="P1548" s="172">
        <f t="shared" si="137"/>
        <v>2.4657534246575343</v>
      </c>
    </row>
    <row r="1549" spans="12:16" ht="15" customHeight="1" x14ac:dyDescent="0.3">
      <c r="L1549" s="171">
        <f t="shared" si="134"/>
        <v>47659</v>
      </c>
      <c r="M1549" s="172">
        <f t="shared" si="133"/>
        <v>0</v>
      </c>
      <c r="N1549" s="172">
        <f t="shared" si="135"/>
        <v>30000</v>
      </c>
      <c r="O1549" s="172">
        <f t="shared" si="136"/>
        <v>4.1095890410958908</v>
      </c>
      <c r="P1549" s="172">
        <f t="shared" si="137"/>
        <v>2.4657534246575343</v>
      </c>
    </row>
    <row r="1550" spans="12:16" ht="15" customHeight="1" x14ac:dyDescent="0.3">
      <c r="L1550" s="171">
        <f t="shared" si="134"/>
        <v>47660</v>
      </c>
      <c r="M1550" s="172">
        <f t="shared" si="133"/>
        <v>0</v>
      </c>
      <c r="N1550" s="172">
        <f t="shared" si="135"/>
        <v>30000</v>
      </c>
      <c r="O1550" s="172">
        <f t="shared" si="136"/>
        <v>4.1095890410958908</v>
      </c>
      <c r="P1550" s="172">
        <f t="shared" si="137"/>
        <v>2.4657534246575343</v>
      </c>
    </row>
    <row r="1551" spans="12:16" ht="15" customHeight="1" x14ac:dyDescent="0.3">
      <c r="L1551" s="171">
        <f t="shared" si="134"/>
        <v>47661</v>
      </c>
      <c r="M1551" s="172">
        <f t="shared" si="133"/>
        <v>0</v>
      </c>
      <c r="N1551" s="172">
        <f t="shared" si="135"/>
        <v>30000</v>
      </c>
      <c r="O1551" s="172">
        <f t="shared" si="136"/>
        <v>4.1095890410958908</v>
      </c>
      <c r="P1551" s="172">
        <f t="shared" si="137"/>
        <v>2.4657534246575343</v>
      </c>
    </row>
    <row r="1552" spans="12:16" ht="15" customHeight="1" x14ac:dyDescent="0.3">
      <c r="L1552" s="171">
        <f t="shared" si="134"/>
        <v>47662</v>
      </c>
      <c r="M1552" s="172">
        <f t="shared" si="133"/>
        <v>0</v>
      </c>
      <c r="N1552" s="172">
        <f t="shared" si="135"/>
        <v>30000</v>
      </c>
      <c r="O1552" s="172">
        <f t="shared" si="136"/>
        <v>4.1095890410958908</v>
      </c>
      <c r="P1552" s="172">
        <f t="shared" si="137"/>
        <v>2.4657534246575343</v>
      </c>
    </row>
    <row r="1553" spans="12:16" ht="15" customHeight="1" x14ac:dyDescent="0.3">
      <c r="L1553" s="171">
        <f t="shared" si="134"/>
        <v>47663</v>
      </c>
      <c r="M1553" s="172">
        <f t="shared" si="133"/>
        <v>0</v>
      </c>
      <c r="N1553" s="172">
        <f t="shared" si="135"/>
        <v>30000</v>
      </c>
      <c r="O1553" s="172">
        <f t="shared" si="136"/>
        <v>4.1095890410958908</v>
      </c>
      <c r="P1553" s="172">
        <f t="shared" si="137"/>
        <v>2.4657534246575343</v>
      </c>
    </row>
    <row r="1554" spans="12:16" ht="15" customHeight="1" x14ac:dyDescent="0.3">
      <c r="L1554" s="171">
        <f t="shared" si="134"/>
        <v>47664</v>
      </c>
      <c r="M1554" s="172">
        <f t="shared" si="133"/>
        <v>7500</v>
      </c>
      <c r="N1554" s="172">
        <f t="shared" si="135"/>
        <v>22500</v>
      </c>
      <c r="O1554" s="172">
        <f t="shared" si="136"/>
        <v>4.1095890410958908</v>
      </c>
      <c r="P1554" s="172">
        <f t="shared" si="137"/>
        <v>2.4657534246575343</v>
      </c>
    </row>
    <row r="1555" spans="12:16" ht="15" customHeight="1" x14ac:dyDescent="0.3">
      <c r="L1555" s="171">
        <f t="shared" si="134"/>
        <v>47665</v>
      </c>
      <c r="M1555" s="172">
        <f t="shared" ref="M1555:M1618" si="138">IFERROR(VLOOKUP(L1555,$B$19:$E$80,4,FALSE),0)</f>
        <v>0</v>
      </c>
      <c r="N1555" s="172">
        <f t="shared" si="135"/>
        <v>22500</v>
      </c>
      <c r="O1555" s="172">
        <f t="shared" si="136"/>
        <v>3.0821917808219177</v>
      </c>
      <c r="P1555" s="172">
        <f t="shared" si="137"/>
        <v>1.8493150684931507</v>
      </c>
    </row>
    <row r="1556" spans="12:16" ht="15" customHeight="1" x14ac:dyDescent="0.3">
      <c r="L1556" s="171">
        <f t="shared" ref="L1556:L1619" si="139">IFERROR(IF(MAX(L1555+1,$F$5+1)&gt;$J$10,"-",MAX(L1555+1,$F$5+1)),"-")</f>
        <v>47666</v>
      </c>
      <c r="M1556" s="172">
        <f t="shared" si="138"/>
        <v>0</v>
      </c>
      <c r="N1556" s="172">
        <f t="shared" ref="N1556:N1619" si="140">IF(ISNUMBER(N1555),N1555-M1556,$E$8)</f>
        <v>22500</v>
      </c>
      <c r="O1556" s="172">
        <f t="shared" ref="O1556:O1619" si="141">IFERROR(IF(ISNUMBER(N1555),N1555,$E$8)*IF(L1556&gt;=$J$8,$E$13,$E$12)/IF(MOD(YEAR(L1556),4),365,366)*IF(ISBLANK(L1555),L1556-$F$5,L1556-L1555),0)</f>
        <v>3.0821917808219177</v>
      </c>
      <c r="P1556" s="172">
        <f t="shared" ref="P1556:P1619" si="142">IFERROR(IF(ISNUMBER(N1555),N1555,$E$8)*3%/IF(MOD(YEAR(L1556),4),365,366)*IF(ISBLANK(L1555),(L1556-$F$5),L1556-L1555),0)</f>
        <v>1.8493150684931507</v>
      </c>
    </row>
    <row r="1557" spans="12:16" ht="15" customHeight="1" x14ac:dyDescent="0.3">
      <c r="L1557" s="171">
        <f t="shared" si="139"/>
        <v>47667</v>
      </c>
      <c r="M1557" s="172">
        <f t="shared" si="138"/>
        <v>0</v>
      </c>
      <c r="N1557" s="172">
        <f t="shared" si="140"/>
        <v>22500</v>
      </c>
      <c r="O1557" s="172">
        <f t="shared" si="141"/>
        <v>3.0821917808219177</v>
      </c>
      <c r="P1557" s="172">
        <f t="shared" si="142"/>
        <v>1.8493150684931507</v>
      </c>
    </row>
    <row r="1558" spans="12:16" ht="15" customHeight="1" x14ac:dyDescent="0.3">
      <c r="L1558" s="171">
        <f t="shared" si="139"/>
        <v>47668</v>
      </c>
      <c r="M1558" s="172">
        <f t="shared" si="138"/>
        <v>0</v>
      </c>
      <c r="N1558" s="172">
        <f t="shared" si="140"/>
        <v>22500</v>
      </c>
      <c r="O1558" s="172">
        <f t="shared" si="141"/>
        <v>3.0821917808219177</v>
      </c>
      <c r="P1558" s="172">
        <f t="shared" si="142"/>
        <v>1.8493150684931507</v>
      </c>
    </row>
    <row r="1559" spans="12:16" ht="15" customHeight="1" x14ac:dyDescent="0.3">
      <c r="L1559" s="171">
        <f t="shared" si="139"/>
        <v>47669</v>
      </c>
      <c r="M1559" s="172">
        <f t="shared" si="138"/>
        <v>0</v>
      </c>
      <c r="N1559" s="172">
        <f t="shared" si="140"/>
        <v>22500</v>
      </c>
      <c r="O1559" s="172">
        <f t="shared" si="141"/>
        <v>3.0821917808219177</v>
      </c>
      <c r="P1559" s="172">
        <f t="shared" si="142"/>
        <v>1.8493150684931507</v>
      </c>
    </row>
    <row r="1560" spans="12:16" ht="15" customHeight="1" x14ac:dyDescent="0.3">
      <c r="L1560" s="171">
        <f t="shared" si="139"/>
        <v>47670</v>
      </c>
      <c r="M1560" s="172">
        <f t="shared" si="138"/>
        <v>0</v>
      </c>
      <c r="N1560" s="172">
        <f t="shared" si="140"/>
        <v>22500</v>
      </c>
      <c r="O1560" s="172">
        <f t="shared" si="141"/>
        <v>3.0821917808219177</v>
      </c>
      <c r="P1560" s="172">
        <f t="shared" si="142"/>
        <v>1.8493150684931507</v>
      </c>
    </row>
    <row r="1561" spans="12:16" ht="15" customHeight="1" x14ac:dyDescent="0.3">
      <c r="L1561" s="171">
        <f t="shared" si="139"/>
        <v>47671</v>
      </c>
      <c r="M1561" s="172">
        <f t="shared" si="138"/>
        <v>0</v>
      </c>
      <c r="N1561" s="172">
        <f t="shared" si="140"/>
        <v>22500</v>
      </c>
      <c r="O1561" s="172">
        <f t="shared" si="141"/>
        <v>3.0821917808219177</v>
      </c>
      <c r="P1561" s="172">
        <f t="shared" si="142"/>
        <v>1.8493150684931507</v>
      </c>
    </row>
    <row r="1562" spans="12:16" ht="15" customHeight="1" x14ac:dyDescent="0.3">
      <c r="L1562" s="171">
        <f t="shared" si="139"/>
        <v>47672</v>
      </c>
      <c r="M1562" s="172">
        <f t="shared" si="138"/>
        <v>0</v>
      </c>
      <c r="N1562" s="172">
        <f t="shared" si="140"/>
        <v>22500</v>
      </c>
      <c r="O1562" s="172">
        <f t="shared" si="141"/>
        <v>3.0821917808219177</v>
      </c>
      <c r="P1562" s="172">
        <f t="shared" si="142"/>
        <v>1.8493150684931507</v>
      </c>
    </row>
    <row r="1563" spans="12:16" ht="15" customHeight="1" x14ac:dyDescent="0.3">
      <c r="L1563" s="171">
        <f t="shared" si="139"/>
        <v>47673</v>
      </c>
      <c r="M1563" s="172">
        <f t="shared" si="138"/>
        <v>0</v>
      </c>
      <c r="N1563" s="172">
        <f t="shared" si="140"/>
        <v>22500</v>
      </c>
      <c r="O1563" s="172">
        <f t="shared" si="141"/>
        <v>3.0821917808219177</v>
      </c>
      <c r="P1563" s="172">
        <f t="shared" si="142"/>
        <v>1.8493150684931507</v>
      </c>
    </row>
    <row r="1564" spans="12:16" ht="15" customHeight="1" x14ac:dyDescent="0.3">
      <c r="L1564" s="171">
        <f t="shared" si="139"/>
        <v>47674</v>
      </c>
      <c r="M1564" s="172">
        <f t="shared" si="138"/>
        <v>0</v>
      </c>
      <c r="N1564" s="172">
        <f t="shared" si="140"/>
        <v>22500</v>
      </c>
      <c r="O1564" s="172">
        <f t="shared" si="141"/>
        <v>3.0821917808219177</v>
      </c>
      <c r="P1564" s="172">
        <f t="shared" si="142"/>
        <v>1.8493150684931507</v>
      </c>
    </row>
    <row r="1565" spans="12:16" ht="15" customHeight="1" x14ac:dyDescent="0.3">
      <c r="L1565" s="171">
        <f t="shared" si="139"/>
        <v>47675</v>
      </c>
      <c r="M1565" s="172">
        <f t="shared" si="138"/>
        <v>0</v>
      </c>
      <c r="N1565" s="172">
        <f t="shared" si="140"/>
        <v>22500</v>
      </c>
      <c r="O1565" s="172">
        <f t="shared" si="141"/>
        <v>3.0821917808219177</v>
      </c>
      <c r="P1565" s="172">
        <f t="shared" si="142"/>
        <v>1.8493150684931507</v>
      </c>
    </row>
    <row r="1566" spans="12:16" ht="15" customHeight="1" x14ac:dyDescent="0.3">
      <c r="L1566" s="171">
        <f t="shared" si="139"/>
        <v>47676</v>
      </c>
      <c r="M1566" s="172">
        <f t="shared" si="138"/>
        <v>0</v>
      </c>
      <c r="N1566" s="172">
        <f t="shared" si="140"/>
        <v>22500</v>
      </c>
      <c r="O1566" s="172">
        <f t="shared" si="141"/>
        <v>3.0821917808219177</v>
      </c>
      <c r="P1566" s="172">
        <f t="shared" si="142"/>
        <v>1.8493150684931507</v>
      </c>
    </row>
    <row r="1567" spans="12:16" ht="15" customHeight="1" x14ac:dyDescent="0.3">
      <c r="L1567" s="171">
        <f t="shared" si="139"/>
        <v>47677</v>
      </c>
      <c r="M1567" s="172">
        <f t="shared" si="138"/>
        <v>0</v>
      </c>
      <c r="N1567" s="172">
        <f t="shared" si="140"/>
        <v>22500</v>
      </c>
      <c r="O1567" s="172">
        <f t="shared" si="141"/>
        <v>3.0821917808219177</v>
      </c>
      <c r="P1567" s="172">
        <f t="shared" si="142"/>
        <v>1.8493150684931507</v>
      </c>
    </row>
    <row r="1568" spans="12:16" ht="15" customHeight="1" x14ac:dyDescent="0.3">
      <c r="L1568" s="171">
        <f t="shared" si="139"/>
        <v>47678</v>
      </c>
      <c r="M1568" s="172">
        <f t="shared" si="138"/>
        <v>0</v>
      </c>
      <c r="N1568" s="172">
        <f t="shared" si="140"/>
        <v>22500</v>
      </c>
      <c r="O1568" s="172">
        <f t="shared" si="141"/>
        <v>3.0821917808219177</v>
      </c>
      <c r="P1568" s="172">
        <f t="shared" si="142"/>
        <v>1.8493150684931507</v>
      </c>
    </row>
    <row r="1569" spans="12:16" ht="15" customHeight="1" x14ac:dyDescent="0.3">
      <c r="L1569" s="171">
        <f t="shared" si="139"/>
        <v>47679</v>
      </c>
      <c r="M1569" s="172">
        <f t="shared" si="138"/>
        <v>0</v>
      </c>
      <c r="N1569" s="172">
        <f t="shared" si="140"/>
        <v>22500</v>
      </c>
      <c r="O1569" s="172">
        <f t="shared" si="141"/>
        <v>3.0821917808219177</v>
      </c>
      <c r="P1569" s="172">
        <f t="shared" si="142"/>
        <v>1.8493150684931507</v>
      </c>
    </row>
    <row r="1570" spans="12:16" ht="15" customHeight="1" x14ac:dyDescent="0.3">
      <c r="L1570" s="171">
        <f t="shared" si="139"/>
        <v>47680</v>
      </c>
      <c r="M1570" s="172">
        <f t="shared" si="138"/>
        <v>0</v>
      </c>
      <c r="N1570" s="172">
        <f t="shared" si="140"/>
        <v>22500</v>
      </c>
      <c r="O1570" s="172">
        <f t="shared" si="141"/>
        <v>3.0821917808219177</v>
      </c>
      <c r="P1570" s="172">
        <f t="shared" si="142"/>
        <v>1.8493150684931507</v>
      </c>
    </row>
    <row r="1571" spans="12:16" ht="15" customHeight="1" x14ac:dyDescent="0.3">
      <c r="L1571" s="171">
        <f t="shared" si="139"/>
        <v>47681</v>
      </c>
      <c r="M1571" s="172">
        <f t="shared" si="138"/>
        <v>0</v>
      </c>
      <c r="N1571" s="172">
        <f t="shared" si="140"/>
        <v>22500</v>
      </c>
      <c r="O1571" s="172">
        <f t="shared" si="141"/>
        <v>3.0821917808219177</v>
      </c>
      <c r="P1571" s="172">
        <f t="shared" si="142"/>
        <v>1.8493150684931507</v>
      </c>
    </row>
    <row r="1572" spans="12:16" ht="15" customHeight="1" x14ac:dyDescent="0.3">
      <c r="L1572" s="171">
        <f t="shared" si="139"/>
        <v>47682</v>
      </c>
      <c r="M1572" s="172">
        <f t="shared" si="138"/>
        <v>0</v>
      </c>
      <c r="N1572" s="172">
        <f t="shared" si="140"/>
        <v>22500</v>
      </c>
      <c r="O1572" s="172">
        <f t="shared" si="141"/>
        <v>3.0821917808219177</v>
      </c>
      <c r="P1572" s="172">
        <f t="shared" si="142"/>
        <v>1.8493150684931507</v>
      </c>
    </row>
    <row r="1573" spans="12:16" ht="15" customHeight="1" x14ac:dyDescent="0.3">
      <c r="L1573" s="171">
        <f t="shared" si="139"/>
        <v>47683</v>
      </c>
      <c r="M1573" s="172">
        <f t="shared" si="138"/>
        <v>0</v>
      </c>
      <c r="N1573" s="172">
        <f t="shared" si="140"/>
        <v>22500</v>
      </c>
      <c r="O1573" s="172">
        <f t="shared" si="141"/>
        <v>3.0821917808219177</v>
      </c>
      <c r="P1573" s="172">
        <f t="shared" si="142"/>
        <v>1.8493150684931507</v>
      </c>
    </row>
    <row r="1574" spans="12:16" ht="15" customHeight="1" x14ac:dyDescent="0.3">
      <c r="L1574" s="171">
        <f t="shared" si="139"/>
        <v>47684</v>
      </c>
      <c r="M1574" s="172">
        <f t="shared" si="138"/>
        <v>0</v>
      </c>
      <c r="N1574" s="172">
        <f t="shared" si="140"/>
        <v>22500</v>
      </c>
      <c r="O1574" s="172">
        <f t="shared" si="141"/>
        <v>3.0821917808219177</v>
      </c>
      <c r="P1574" s="172">
        <f t="shared" si="142"/>
        <v>1.8493150684931507</v>
      </c>
    </row>
    <row r="1575" spans="12:16" ht="15" customHeight="1" x14ac:dyDescent="0.3">
      <c r="L1575" s="171">
        <f t="shared" si="139"/>
        <v>47685</v>
      </c>
      <c r="M1575" s="172">
        <f t="shared" si="138"/>
        <v>0</v>
      </c>
      <c r="N1575" s="172">
        <f t="shared" si="140"/>
        <v>22500</v>
      </c>
      <c r="O1575" s="172">
        <f t="shared" si="141"/>
        <v>3.0821917808219177</v>
      </c>
      <c r="P1575" s="172">
        <f t="shared" si="142"/>
        <v>1.8493150684931507</v>
      </c>
    </row>
    <row r="1576" spans="12:16" ht="15" customHeight="1" x14ac:dyDescent="0.3">
      <c r="L1576" s="171">
        <f t="shared" si="139"/>
        <v>47686</v>
      </c>
      <c r="M1576" s="172">
        <f t="shared" si="138"/>
        <v>0</v>
      </c>
      <c r="N1576" s="172">
        <f t="shared" si="140"/>
        <v>22500</v>
      </c>
      <c r="O1576" s="172">
        <f t="shared" si="141"/>
        <v>3.0821917808219177</v>
      </c>
      <c r="P1576" s="172">
        <f t="shared" si="142"/>
        <v>1.8493150684931507</v>
      </c>
    </row>
    <row r="1577" spans="12:16" ht="15" customHeight="1" x14ac:dyDescent="0.3">
      <c r="L1577" s="171">
        <f t="shared" si="139"/>
        <v>47687</v>
      </c>
      <c r="M1577" s="172">
        <f t="shared" si="138"/>
        <v>0</v>
      </c>
      <c r="N1577" s="172">
        <f t="shared" si="140"/>
        <v>22500</v>
      </c>
      <c r="O1577" s="172">
        <f t="shared" si="141"/>
        <v>3.0821917808219177</v>
      </c>
      <c r="P1577" s="172">
        <f t="shared" si="142"/>
        <v>1.8493150684931507</v>
      </c>
    </row>
    <row r="1578" spans="12:16" ht="15" customHeight="1" x14ac:dyDescent="0.3">
      <c r="L1578" s="171">
        <f t="shared" si="139"/>
        <v>47688</v>
      </c>
      <c r="M1578" s="172">
        <f t="shared" si="138"/>
        <v>0</v>
      </c>
      <c r="N1578" s="172">
        <f t="shared" si="140"/>
        <v>22500</v>
      </c>
      <c r="O1578" s="172">
        <f t="shared" si="141"/>
        <v>3.0821917808219177</v>
      </c>
      <c r="P1578" s="172">
        <f t="shared" si="142"/>
        <v>1.8493150684931507</v>
      </c>
    </row>
    <row r="1579" spans="12:16" ht="15" customHeight="1" x14ac:dyDescent="0.3">
      <c r="L1579" s="171">
        <f t="shared" si="139"/>
        <v>47689</v>
      </c>
      <c r="M1579" s="172">
        <f t="shared" si="138"/>
        <v>0</v>
      </c>
      <c r="N1579" s="172">
        <f t="shared" si="140"/>
        <v>22500</v>
      </c>
      <c r="O1579" s="172">
        <f t="shared" si="141"/>
        <v>3.0821917808219177</v>
      </c>
      <c r="P1579" s="172">
        <f t="shared" si="142"/>
        <v>1.8493150684931507</v>
      </c>
    </row>
    <row r="1580" spans="12:16" ht="15" customHeight="1" x14ac:dyDescent="0.3">
      <c r="L1580" s="171">
        <f t="shared" si="139"/>
        <v>47690</v>
      </c>
      <c r="M1580" s="172">
        <f t="shared" si="138"/>
        <v>0</v>
      </c>
      <c r="N1580" s="172">
        <f t="shared" si="140"/>
        <v>22500</v>
      </c>
      <c r="O1580" s="172">
        <f t="shared" si="141"/>
        <v>3.0821917808219177</v>
      </c>
      <c r="P1580" s="172">
        <f t="shared" si="142"/>
        <v>1.8493150684931507</v>
      </c>
    </row>
    <row r="1581" spans="12:16" ht="15" customHeight="1" x14ac:dyDescent="0.3">
      <c r="L1581" s="171">
        <f t="shared" si="139"/>
        <v>47691</v>
      </c>
      <c r="M1581" s="172">
        <f t="shared" si="138"/>
        <v>0</v>
      </c>
      <c r="N1581" s="172">
        <f t="shared" si="140"/>
        <v>22500</v>
      </c>
      <c r="O1581" s="172">
        <f t="shared" si="141"/>
        <v>3.0821917808219177</v>
      </c>
      <c r="P1581" s="172">
        <f t="shared" si="142"/>
        <v>1.8493150684931507</v>
      </c>
    </row>
    <row r="1582" spans="12:16" ht="15" customHeight="1" x14ac:dyDescent="0.3">
      <c r="L1582" s="171">
        <f t="shared" si="139"/>
        <v>47692</v>
      </c>
      <c r="M1582" s="172">
        <f t="shared" si="138"/>
        <v>0</v>
      </c>
      <c r="N1582" s="172">
        <f t="shared" si="140"/>
        <v>22500</v>
      </c>
      <c r="O1582" s="172">
        <f t="shared" si="141"/>
        <v>3.0821917808219177</v>
      </c>
      <c r="P1582" s="172">
        <f t="shared" si="142"/>
        <v>1.8493150684931507</v>
      </c>
    </row>
    <row r="1583" spans="12:16" ht="15" customHeight="1" x14ac:dyDescent="0.3">
      <c r="L1583" s="171">
        <f t="shared" si="139"/>
        <v>47693</v>
      </c>
      <c r="M1583" s="172">
        <f t="shared" si="138"/>
        <v>0</v>
      </c>
      <c r="N1583" s="172">
        <f t="shared" si="140"/>
        <v>22500</v>
      </c>
      <c r="O1583" s="172">
        <f t="shared" si="141"/>
        <v>3.0821917808219177</v>
      </c>
      <c r="P1583" s="172">
        <f t="shared" si="142"/>
        <v>1.8493150684931507</v>
      </c>
    </row>
    <row r="1584" spans="12:16" ht="15" customHeight="1" x14ac:dyDescent="0.3">
      <c r="L1584" s="171">
        <f t="shared" si="139"/>
        <v>47694</v>
      </c>
      <c r="M1584" s="172">
        <f t="shared" si="138"/>
        <v>0</v>
      </c>
      <c r="N1584" s="172">
        <f t="shared" si="140"/>
        <v>22500</v>
      </c>
      <c r="O1584" s="172">
        <f t="shared" si="141"/>
        <v>3.0821917808219177</v>
      </c>
      <c r="P1584" s="172">
        <f t="shared" si="142"/>
        <v>1.8493150684931507</v>
      </c>
    </row>
    <row r="1585" spans="12:16" ht="15" customHeight="1" x14ac:dyDescent="0.3">
      <c r="L1585" s="171">
        <f t="shared" si="139"/>
        <v>47695</v>
      </c>
      <c r="M1585" s="172">
        <f t="shared" si="138"/>
        <v>0</v>
      </c>
      <c r="N1585" s="172">
        <f t="shared" si="140"/>
        <v>22500</v>
      </c>
      <c r="O1585" s="172">
        <f t="shared" si="141"/>
        <v>3.0821917808219177</v>
      </c>
      <c r="P1585" s="172">
        <f t="shared" si="142"/>
        <v>1.8493150684931507</v>
      </c>
    </row>
    <row r="1586" spans="12:16" ht="15" customHeight="1" x14ac:dyDescent="0.3">
      <c r="L1586" s="171">
        <f t="shared" si="139"/>
        <v>47696</v>
      </c>
      <c r="M1586" s="172">
        <f t="shared" si="138"/>
        <v>0</v>
      </c>
      <c r="N1586" s="172">
        <f t="shared" si="140"/>
        <v>22500</v>
      </c>
      <c r="O1586" s="172">
        <f t="shared" si="141"/>
        <v>3.0821917808219177</v>
      </c>
      <c r="P1586" s="172">
        <f t="shared" si="142"/>
        <v>1.8493150684931507</v>
      </c>
    </row>
    <row r="1587" spans="12:16" ht="15" customHeight="1" x14ac:dyDescent="0.3">
      <c r="L1587" s="171">
        <f t="shared" si="139"/>
        <v>47697</v>
      </c>
      <c r="M1587" s="172">
        <f t="shared" si="138"/>
        <v>0</v>
      </c>
      <c r="N1587" s="172">
        <f t="shared" si="140"/>
        <v>22500</v>
      </c>
      <c r="O1587" s="172">
        <f t="shared" si="141"/>
        <v>3.0821917808219177</v>
      </c>
      <c r="P1587" s="172">
        <f t="shared" si="142"/>
        <v>1.8493150684931507</v>
      </c>
    </row>
    <row r="1588" spans="12:16" ht="15" customHeight="1" x14ac:dyDescent="0.3">
      <c r="L1588" s="171">
        <f t="shared" si="139"/>
        <v>47698</v>
      </c>
      <c r="M1588" s="172">
        <f t="shared" si="138"/>
        <v>0</v>
      </c>
      <c r="N1588" s="172">
        <f t="shared" si="140"/>
        <v>22500</v>
      </c>
      <c r="O1588" s="172">
        <f t="shared" si="141"/>
        <v>3.0821917808219177</v>
      </c>
      <c r="P1588" s="172">
        <f t="shared" si="142"/>
        <v>1.8493150684931507</v>
      </c>
    </row>
    <row r="1589" spans="12:16" ht="15" customHeight="1" x14ac:dyDescent="0.3">
      <c r="L1589" s="171">
        <f t="shared" si="139"/>
        <v>47699</v>
      </c>
      <c r="M1589" s="172">
        <f t="shared" si="138"/>
        <v>0</v>
      </c>
      <c r="N1589" s="172">
        <f t="shared" si="140"/>
        <v>22500</v>
      </c>
      <c r="O1589" s="172">
        <f t="shared" si="141"/>
        <v>3.0821917808219177</v>
      </c>
      <c r="P1589" s="172">
        <f t="shared" si="142"/>
        <v>1.8493150684931507</v>
      </c>
    </row>
    <row r="1590" spans="12:16" ht="15" customHeight="1" x14ac:dyDescent="0.3">
      <c r="L1590" s="171">
        <f t="shared" si="139"/>
        <v>47700</v>
      </c>
      <c r="M1590" s="172">
        <f t="shared" si="138"/>
        <v>0</v>
      </c>
      <c r="N1590" s="172">
        <f t="shared" si="140"/>
        <v>22500</v>
      </c>
      <c r="O1590" s="172">
        <f t="shared" si="141"/>
        <v>3.0821917808219177</v>
      </c>
      <c r="P1590" s="172">
        <f t="shared" si="142"/>
        <v>1.8493150684931507</v>
      </c>
    </row>
    <row r="1591" spans="12:16" ht="15" customHeight="1" x14ac:dyDescent="0.3">
      <c r="L1591" s="171">
        <f t="shared" si="139"/>
        <v>47701</v>
      </c>
      <c r="M1591" s="172">
        <f t="shared" si="138"/>
        <v>0</v>
      </c>
      <c r="N1591" s="172">
        <f t="shared" si="140"/>
        <v>22500</v>
      </c>
      <c r="O1591" s="172">
        <f t="shared" si="141"/>
        <v>3.0821917808219177</v>
      </c>
      <c r="P1591" s="172">
        <f t="shared" si="142"/>
        <v>1.8493150684931507</v>
      </c>
    </row>
    <row r="1592" spans="12:16" ht="15" customHeight="1" x14ac:dyDescent="0.3">
      <c r="L1592" s="171">
        <f t="shared" si="139"/>
        <v>47702</v>
      </c>
      <c r="M1592" s="172">
        <f t="shared" si="138"/>
        <v>0</v>
      </c>
      <c r="N1592" s="172">
        <f t="shared" si="140"/>
        <v>22500</v>
      </c>
      <c r="O1592" s="172">
        <f t="shared" si="141"/>
        <v>3.0821917808219177</v>
      </c>
      <c r="P1592" s="172">
        <f t="shared" si="142"/>
        <v>1.8493150684931507</v>
      </c>
    </row>
    <row r="1593" spans="12:16" ht="15" customHeight="1" x14ac:dyDescent="0.3">
      <c r="L1593" s="171">
        <f t="shared" si="139"/>
        <v>47703</v>
      </c>
      <c r="M1593" s="172">
        <f t="shared" si="138"/>
        <v>0</v>
      </c>
      <c r="N1593" s="172">
        <f t="shared" si="140"/>
        <v>22500</v>
      </c>
      <c r="O1593" s="172">
        <f t="shared" si="141"/>
        <v>3.0821917808219177</v>
      </c>
      <c r="P1593" s="172">
        <f t="shared" si="142"/>
        <v>1.8493150684931507</v>
      </c>
    </row>
    <row r="1594" spans="12:16" ht="15" customHeight="1" x14ac:dyDescent="0.3">
      <c r="L1594" s="171">
        <f t="shared" si="139"/>
        <v>47704</v>
      </c>
      <c r="M1594" s="172">
        <f t="shared" si="138"/>
        <v>0</v>
      </c>
      <c r="N1594" s="172">
        <f t="shared" si="140"/>
        <v>22500</v>
      </c>
      <c r="O1594" s="172">
        <f t="shared" si="141"/>
        <v>3.0821917808219177</v>
      </c>
      <c r="P1594" s="172">
        <f t="shared" si="142"/>
        <v>1.8493150684931507</v>
      </c>
    </row>
    <row r="1595" spans="12:16" ht="15" customHeight="1" x14ac:dyDescent="0.3">
      <c r="L1595" s="171">
        <f t="shared" si="139"/>
        <v>47705</v>
      </c>
      <c r="M1595" s="172">
        <f t="shared" si="138"/>
        <v>0</v>
      </c>
      <c r="N1595" s="172">
        <f t="shared" si="140"/>
        <v>22500</v>
      </c>
      <c r="O1595" s="172">
        <f t="shared" si="141"/>
        <v>3.0821917808219177</v>
      </c>
      <c r="P1595" s="172">
        <f t="shared" si="142"/>
        <v>1.8493150684931507</v>
      </c>
    </row>
    <row r="1596" spans="12:16" ht="15" customHeight="1" x14ac:dyDescent="0.3">
      <c r="L1596" s="171">
        <f t="shared" si="139"/>
        <v>47706</v>
      </c>
      <c r="M1596" s="172">
        <f t="shared" si="138"/>
        <v>0</v>
      </c>
      <c r="N1596" s="172">
        <f t="shared" si="140"/>
        <v>22500</v>
      </c>
      <c r="O1596" s="172">
        <f t="shared" si="141"/>
        <v>3.0821917808219177</v>
      </c>
      <c r="P1596" s="172">
        <f t="shared" si="142"/>
        <v>1.8493150684931507</v>
      </c>
    </row>
    <row r="1597" spans="12:16" ht="15" customHeight="1" x14ac:dyDescent="0.3">
      <c r="L1597" s="171">
        <f t="shared" si="139"/>
        <v>47707</v>
      </c>
      <c r="M1597" s="172">
        <f t="shared" si="138"/>
        <v>0</v>
      </c>
      <c r="N1597" s="172">
        <f t="shared" si="140"/>
        <v>22500</v>
      </c>
      <c r="O1597" s="172">
        <f t="shared" si="141"/>
        <v>3.0821917808219177</v>
      </c>
      <c r="P1597" s="172">
        <f t="shared" si="142"/>
        <v>1.8493150684931507</v>
      </c>
    </row>
    <row r="1598" spans="12:16" ht="15" customHeight="1" x14ac:dyDescent="0.3">
      <c r="L1598" s="171">
        <f t="shared" si="139"/>
        <v>47708</v>
      </c>
      <c r="M1598" s="172">
        <f t="shared" si="138"/>
        <v>0</v>
      </c>
      <c r="N1598" s="172">
        <f t="shared" si="140"/>
        <v>22500</v>
      </c>
      <c r="O1598" s="172">
        <f t="shared" si="141"/>
        <v>3.0821917808219177</v>
      </c>
      <c r="P1598" s="172">
        <f t="shared" si="142"/>
        <v>1.8493150684931507</v>
      </c>
    </row>
    <row r="1599" spans="12:16" ht="15" customHeight="1" x14ac:dyDescent="0.3">
      <c r="L1599" s="171">
        <f t="shared" si="139"/>
        <v>47709</v>
      </c>
      <c r="M1599" s="172">
        <f t="shared" si="138"/>
        <v>0</v>
      </c>
      <c r="N1599" s="172">
        <f t="shared" si="140"/>
        <v>22500</v>
      </c>
      <c r="O1599" s="172">
        <f t="shared" si="141"/>
        <v>3.0821917808219177</v>
      </c>
      <c r="P1599" s="172">
        <f t="shared" si="142"/>
        <v>1.8493150684931507</v>
      </c>
    </row>
    <row r="1600" spans="12:16" ht="15" customHeight="1" x14ac:dyDescent="0.3">
      <c r="L1600" s="171">
        <f t="shared" si="139"/>
        <v>47710</v>
      </c>
      <c r="M1600" s="172">
        <f t="shared" si="138"/>
        <v>0</v>
      </c>
      <c r="N1600" s="172">
        <f t="shared" si="140"/>
        <v>22500</v>
      </c>
      <c r="O1600" s="172">
        <f t="shared" si="141"/>
        <v>3.0821917808219177</v>
      </c>
      <c r="P1600" s="172">
        <f t="shared" si="142"/>
        <v>1.8493150684931507</v>
      </c>
    </row>
    <row r="1601" spans="12:16" ht="15" customHeight="1" x14ac:dyDescent="0.3">
      <c r="L1601" s="171">
        <f t="shared" si="139"/>
        <v>47711</v>
      </c>
      <c r="M1601" s="172">
        <f t="shared" si="138"/>
        <v>0</v>
      </c>
      <c r="N1601" s="172">
        <f t="shared" si="140"/>
        <v>22500</v>
      </c>
      <c r="O1601" s="172">
        <f t="shared" si="141"/>
        <v>3.0821917808219177</v>
      </c>
      <c r="P1601" s="172">
        <f t="shared" si="142"/>
        <v>1.8493150684931507</v>
      </c>
    </row>
    <row r="1602" spans="12:16" ht="15" customHeight="1" x14ac:dyDescent="0.3">
      <c r="L1602" s="171">
        <f t="shared" si="139"/>
        <v>47712</v>
      </c>
      <c r="M1602" s="172">
        <f t="shared" si="138"/>
        <v>0</v>
      </c>
      <c r="N1602" s="172">
        <f t="shared" si="140"/>
        <v>22500</v>
      </c>
      <c r="O1602" s="172">
        <f t="shared" si="141"/>
        <v>3.0821917808219177</v>
      </c>
      <c r="P1602" s="172">
        <f t="shared" si="142"/>
        <v>1.8493150684931507</v>
      </c>
    </row>
    <row r="1603" spans="12:16" ht="15" customHeight="1" x14ac:dyDescent="0.3">
      <c r="L1603" s="171">
        <f t="shared" si="139"/>
        <v>47713</v>
      </c>
      <c r="M1603" s="172">
        <f t="shared" si="138"/>
        <v>0</v>
      </c>
      <c r="N1603" s="172">
        <f t="shared" si="140"/>
        <v>22500</v>
      </c>
      <c r="O1603" s="172">
        <f t="shared" si="141"/>
        <v>3.0821917808219177</v>
      </c>
      <c r="P1603" s="172">
        <f t="shared" si="142"/>
        <v>1.8493150684931507</v>
      </c>
    </row>
    <row r="1604" spans="12:16" ht="15" customHeight="1" x14ac:dyDescent="0.3">
      <c r="L1604" s="171">
        <f t="shared" si="139"/>
        <v>47714</v>
      </c>
      <c r="M1604" s="172">
        <f t="shared" si="138"/>
        <v>0</v>
      </c>
      <c r="N1604" s="172">
        <f t="shared" si="140"/>
        <v>22500</v>
      </c>
      <c r="O1604" s="172">
        <f t="shared" si="141"/>
        <v>3.0821917808219177</v>
      </c>
      <c r="P1604" s="172">
        <f t="shared" si="142"/>
        <v>1.8493150684931507</v>
      </c>
    </row>
    <row r="1605" spans="12:16" ht="15" customHeight="1" x14ac:dyDescent="0.3">
      <c r="L1605" s="171">
        <f t="shared" si="139"/>
        <v>47715</v>
      </c>
      <c r="M1605" s="172">
        <f t="shared" si="138"/>
        <v>0</v>
      </c>
      <c r="N1605" s="172">
        <f t="shared" si="140"/>
        <v>22500</v>
      </c>
      <c r="O1605" s="172">
        <f t="shared" si="141"/>
        <v>3.0821917808219177</v>
      </c>
      <c r="P1605" s="172">
        <f t="shared" si="142"/>
        <v>1.8493150684931507</v>
      </c>
    </row>
    <row r="1606" spans="12:16" ht="15" customHeight="1" x14ac:dyDescent="0.3">
      <c r="L1606" s="171">
        <f t="shared" si="139"/>
        <v>47716</v>
      </c>
      <c r="M1606" s="172">
        <f t="shared" si="138"/>
        <v>0</v>
      </c>
      <c r="N1606" s="172">
        <f t="shared" si="140"/>
        <v>22500</v>
      </c>
      <c r="O1606" s="172">
        <f t="shared" si="141"/>
        <v>3.0821917808219177</v>
      </c>
      <c r="P1606" s="172">
        <f t="shared" si="142"/>
        <v>1.8493150684931507</v>
      </c>
    </row>
    <row r="1607" spans="12:16" ht="15" customHeight="1" x14ac:dyDescent="0.3">
      <c r="L1607" s="171">
        <f t="shared" si="139"/>
        <v>47717</v>
      </c>
      <c r="M1607" s="172">
        <f t="shared" si="138"/>
        <v>0</v>
      </c>
      <c r="N1607" s="172">
        <f t="shared" si="140"/>
        <v>22500</v>
      </c>
      <c r="O1607" s="172">
        <f t="shared" si="141"/>
        <v>3.0821917808219177</v>
      </c>
      <c r="P1607" s="172">
        <f t="shared" si="142"/>
        <v>1.8493150684931507</v>
      </c>
    </row>
    <row r="1608" spans="12:16" ht="15" customHeight="1" x14ac:dyDescent="0.3">
      <c r="L1608" s="171">
        <f t="shared" si="139"/>
        <v>47718</v>
      </c>
      <c r="M1608" s="172">
        <f t="shared" si="138"/>
        <v>0</v>
      </c>
      <c r="N1608" s="172">
        <f t="shared" si="140"/>
        <v>22500</v>
      </c>
      <c r="O1608" s="172">
        <f t="shared" si="141"/>
        <v>3.0821917808219177</v>
      </c>
      <c r="P1608" s="172">
        <f t="shared" si="142"/>
        <v>1.8493150684931507</v>
      </c>
    </row>
    <row r="1609" spans="12:16" ht="15" customHeight="1" x14ac:dyDescent="0.3">
      <c r="L1609" s="171">
        <f t="shared" si="139"/>
        <v>47719</v>
      </c>
      <c r="M1609" s="172">
        <f t="shared" si="138"/>
        <v>0</v>
      </c>
      <c r="N1609" s="172">
        <f t="shared" si="140"/>
        <v>22500</v>
      </c>
      <c r="O1609" s="172">
        <f t="shared" si="141"/>
        <v>3.0821917808219177</v>
      </c>
      <c r="P1609" s="172">
        <f t="shared" si="142"/>
        <v>1.8493150684931507</v>
      </c>
    </row>
    <row r="1610" spans="12:16" ht="15" customHeight="1" x14ac:dyDescent="0.3">
      <c r="L1610" s="171">
        <f t="shared" si="139"/>
        <v>47720</v>
      </c>
      <c r="M1610" s="172">
        <f t="shared" si="138"/>
        <v>0</v>
      </c>
      <c r="N1610" s="172">
        <f t="shared" si="140"/>
        <v>22500</v>
      </c>
      <c r="O1610" s="172">
        <f t="shared" si="141"/>
        <v>3.0821917808219177</v>
      </c>
      <c r="P1610" s="172">
        <f t="shared" si="142"/>
        <v>1.8493150684931507</v>
      </c>
    </row>
    <row r="1611" spans="12:16" ht="15" customHeight="1" x14ac:dyDescent="0.3">
      <c r="L1611" s="171">
        <f t="shared" si="139"/>
        <v>47721</v>
      </c>
      <c r="M1611" s="172">
        <f t="shared" si="138"/>
        <v>0</v>
      </c>
      <c r="N1611" s="172">
        <f t="shared" si="140"/>
        <v>22500</v>
      </c>
      <c r="O1611" s="172">
        <f t="shared" si="141"/>
        <v>3.0821917808219177</v>
      </c>
      <c r="P1611" s="172">
        <f t="shared" si="142"/>
        <v>1.8493150684931507</v>
      </c>
    </row>
    <row r="1612" spans="12:16" ht="15" customHeight="1" x14ac:dyDescent="0.3">
      <c r="L1612" s="171">
        <f t="shared" si="139"/>
        <v>47722</v>
      </c>
      <c r="M1612" s="172">
        <f t="shared" si="138"/>
        <v>0</v>
      </c>
      <c r="N1612" s="172">
        <f t="shared" si="140"/>
        <v>22500</v>
      </c>
      <c r="O1612" s="172">
        <f t="shared" si="141"/>
        <v>3.0821917808219177</v>
      </c>
      <c r="P1612" s="172">
        <f t="shared" si="142"/>
        <v>1.8493150684931507</v>
      </c>
    </row>
    <row r="1613" spans="12:16" ht="15" customHeight="1" x14ac:dyDescent="0.3">
      <c r="L1613" s="171">
        <f t="shared" si="139"/>
        <v>47723</v>
      </c>
      <c r="M1613" s="172">
        <f t="shared" si="138"/>
        <v>0</v>
      </c>
      <c r="N1613" s="172">
        <f t="shared" si="140"/>
        <v>22500</v>
      </c>
      <c r="O1613" s="172">
        <f t="shared" si="141"/>
        <v>3.0821917808219177</v>
      </c>
      <c r="P1613" s="172">
        <f t="shared" si="142"/>
        <v>1.8493150684931507</v>
      </c>
    </row>
    <row r="1614" spans="12:16" ht="15" customHeight="1" x14ac:dyDescent="0.3">
      <c r="L1614" s="171">
        <f t="shared" si="139"/>
        <v>47724</v>
      </c>
      <c r="M1614" s="172">
        <f t="shared" si="138"/>
        <v>0</v>
      </c>
      <c r="N1614" s="172">
        <f t="shared" si="140"/>
        <v>22500</v>
      </c>
      <c r="O1614" s="172">
        <f t="shared" si="141"/>
        <v>3.0821917808219177</v>
      </c>
      <c r="P1614" s="172">
        <f t="shared" si="142"/>
        <v>1.8493150684931507</v>
      </c>
    </row>
    <row r="1615" spans="12:16" ht="15" customHeight="1" x14ac:dyDescent="0.3">
      <c r="L1615" s="171">
        <f t="shared" si="139"/>
        <v>47725</v>
      </c>
      <c r="M1615" s="172">
        <f t="shared" si="138"/>
        <v>0</v>
      </c>
      <c r="N1615" s="172">
        <f t="shared" si="140"/>
        <v>22500</v>
      </c>
      <c r="O1615" s="172">
        <f t="shared" si="141"/>
        <v>3.0821917808219177</v>
      </c>
      <c r="P1615" s="172">
        <f t="shared" si="142"/>
        <v>1.8493150684931507</v>
      </c>
    </row>
    <row r="1616" spans="12:16" ht="15" customHeight="1" x14ac:dyDescent="0.3">
      <c r="L1616" s="171">
        <f t="shared" si="139"/>
        <v>47726</v>
      </c>
      <c r="M1616" s="172">
        <f t="shared" si="138"/>
        <v>0</v>
      </c>
      <c r="N1616" s="172">
        <f t="shared" si="140"/>
        <v>22500</v>
      </c>
      <c r="O1616" s="172">
        <f t="shared" si="141"/>
        <v>3.0821917808219177</v>
      </c>
      <c r="P1616" s="172">
        <f t="shared" si="142"/>
        <v>1.8493150684931507</v>
      </c>
    </row>
    <row r="1617" spans="12:16" ht="15" customHeight="1" x14ac:dyDescent="0.3">
      <c r="L1617" s="171">
        <f t="shared" si="139"/>
        <v>47727</v>
      </c>
      <c r="M1617" s="172">
        <f t="shared" si="138"/>
        <v>0</v>
      </c>
      <c r="N1617" s="172">
        <f t="shared" si="140"/>
        <v>22500</v>
      </c>
      <c r="O1617" s="172">
        <f t="shared" si="141"/>
        <v>3.0821917808219177</v>
      </c>
      <c r="P1617" s="172">
        <f t="shared" si="142"/>
        <v>1.8493150684931507</v>
      </c>
    </row>
    <row r="1618" spans="12:16" ht="15" customHeight="1" x14ac:dyDescent="0.3">
      <c r="L1618" s="171">
        <f t="shared" si="139"/>
        <v>47728</v>
      </c>
      <c r="M1618" s="172">
        <f t="shared" si="138"/>
        <v>0</v>
      </c>
      <c r="N1618" s="172">
        <f t="shared" si="140"/>
        <v>22500</v>
      </c>
      <c r="O1618" s="172">
        <f t="shared" si="141"/>
        <v>3.0821917808219177</v>
      </c>
      <c r="P1618" s="172">
        <f t="shared" si="142"/>
        <v>1.8493150684931507</v>
      </c>
    </row>
    <row r="1619" spans="12:16" ht="15" customHeight="1" x14ac:dyDescent="0.3">
      <c r="L1619" s="171">
        <f t="shared" si="139"/>
        <v>47729</v>
      </c>
      <c r="M1619" s="172">
        <f t="shared" ref="M1619:M1682" si="143">IFERROR(VLOOKUP(L1619,$B$19:$E$80,4,FALSE),0)</f>
        <v>0</v>
      </c>
      <c r="N1619" s="172">
        <f t="shared" si="140"/>
        <v>22500</v>
      </c>
      <c r="O1619" s="172">
        <f t="shared" si="141"/>
        <v>3.0821917808219177</v>
      </c>
      <c r="P1619" s="172">
        <f t="shared" si="142"/>
        <v>1.8493150684931507</v>
      </c>
    </row>
    <row r="1620" spans="12:16" ht="15" customHeight="1" x14ac:dyDescent="0.3">
      <c r="L1620" s="171">
        <f t="shared" ref="L1620:L1683" si="144">IFERROR(IF(MAX(L1619+1,$F$5+1)&gt;$J$10,"-",MAX(L1619+1,$F$5+1)),"-")</f>
        <v>47730</v>
      </c>
      <c r="M1620" s="172">
        <f t="shared" si="143"/>
        <v>0</v>
      </c>
      <c r="N1620" s="172">
        <f t="shared" ref="N1620:N1683" si="145">IF(ISNUMBER(N1619),N1619-M1620,$E$8)</f>
        <v>22500</v>
      </c>
      <c r="O1620" s="172">
        <f t="shared" ref="O1620:O1683" si="146">IFERROR(IF(ISNUMBER(N1619),N1619,$E$8)*IF(L1620&gt;=$J$8,$E$13,$E$12)/IF(MOD(YEAR(L1620),4),365,366)*IF(ISBLANK(L1619),L1620-$F$5,L1620-L1619),0)</f>
        <v>3.0821917808219177</v>
      </c>
      <c r="P1620" s="172">
        <f t="shared" ref="P1620:P1683" si="147">IFERROR(IF(ISNUMBER(N1619),N1619,$E$8)*3%/IF(MOD(YEAR(L1620),4),365,366)*IF(ISBLANK(L1619),(L1620-$F$5),L1620-L1619),0)</f>
        <v>1.8493150684931507</v>
      </c>
    </row>
    <row r="1621" spans="12:16" ht="15" customHeight="1" x14ac:dyDescent="0.3">
      <c r="L1621" s="171">
        <f t="shared" si="144"/>
        <v>47731</v>
      </c>
      <c r="M1621" s="172">
        <f t="shared" si="143"/>
        <v>0</v>
      </c>
      <c r="N1621" s="172">
        <f t="shared" si="145"/>
        <v>22500</v>
      </c>
      <c r="O1621" s="172">
        <f t="shared" si="146"/>
        <v>3.0821917808219177</v>
      </c>
      <c r="P1621" s="172">
        <f t="shared" si="147"/>
        <v>1.8493150684931507</v>
      </c>
    </row>
    <row r="1622" spans="12:16" ht="15" customHeight="1" x14ac:dyDescent="0.3">
      <c r="L1622" s="171">
        <f t="shared" si="144"/>
        <v>47732</v>
      </c>
      <c r="M1622" s="172">
        <f t="shared" si="143"/>
        <v>0</v>
      </c>
      <c r="N1622" s="172">
        <f t="shared" si="145"/>
        <v>22500</v>
      </c>
      <c r="O1622" s="172">
        <f t="shared" si="146"/>
        <v>3.0821917808219177</v>
      </c>
      <c r="P1622" s="172">
        <f t="shared" si="147"/>
        <v>1.8493150684931507</v>
      </c>
    </row>
    <row r="1623" spans="12:16" ht="15" customHeight="1" x14ac:dyDescent="0.3">
      <c r="L1623" s="171">
        <f t="shared" si="144"/>
        <v>47733</v>
      </c>
      <c r="M1623" s="172">
        <f t="shared" si="143"/>
        <v>0</v>
      </c>
      <c r="N1623" s="172">
        <f t="shared" si="145"/>
        <v>22500</v>
      </c>
      <c r="O1623" s="172">
        <f t="shared" si="146"/>
        <v>3.0821917808219177</v>
      </c>
      <c r="P1623" s="172">
        <f t="shared" si="147"/>
        <v>1.8493150684931507</v>
      </c>
    </row>
    <row r="1624" spans="12:16" ht="15" customHeight="1" x14ac:dyDescent="0.3">
      <c r="L1624" s="171">
        <f t="shared" si="144"/>
        <v>47734</v>
      </c>
      <c r="M1624" s="172">
        <f t="shared" si="143"/>
        <v>0</v>
      </c>
      <c r="N1624" s="172">
        <f t="shared" si="145"/>
        <v>22500</v>
      </c>
      <c r="O1624" s="172">
        <f t="shared" si="146"/>
        <v>3.0821917808219177</v>
      </c>
      <c r="P1624" s="172">
        <f t="shared" si="147"/>
        <v>1.8493150684931507</v>
      </c>
    </row>
    <row r="1625" spans="12:16" ht="15" customHeight="1" x14ac:dyDescent="0.3">
      <c r="L1625" s="171">
        <f t="shared" si="144"/>
        <v>47735</v>
      </c>
      <c r="M1625" s="172">
        <f t="shared" si="143"/>
        <v>0</v>
      </c>
      <c r="N1625" s="172">
        <f t="shared" si="145"/>
        <v>22500</v>
      </c>
      <c r="O1625" s="172">
        <f t="shared" si="146"/>
        <v>3.0821917808219177</v>
      </c>
      <c r="P1625" s="172">
        <f t="shared" si="147"/>
        <v>1.8493150684931507</v>
      </c>
    </row>
    <row r="1626" spans="12:16" ht="15" customHeight="1" x14ac:dyDescent="0.3">
      <c r="L1626" s="171">
        <f t="shared" si="144"/>
        <v>47736</v>
      </c>
      <c r="M1626" s="172">
        <f t="shared" si="143"/>
        <v>0</v>
      </c>
      <c r="N1626" s="172">
        <f t="shared" si="145"/>
        <v>22500</v>
      </c>
      <c r="O1626" s="172">
        <f t="shared" si="146"/>
        <v>3.0821917808219177</v>
      </c>
      <c r="P1626" s="172">
        <f t="shared" si="147"/>
        <v>1.8493150684931507</v>
      </c>
    </row>
    <row r="1627" spans="12:16" ht="15" customHeight="1" x14ac:dyDescent="0.3">
      <c r="L1627" s="171">
        <f t="shared" si="144"/>
        <v>47737</v>
      </c>
      <c r="M1627" s="172">
        <f t="shared" si="143"/>
        <v>0</v>
      </c>
      <c r="N1627" s="172">
        <f t="shared" si="145"/>
        <v>22500</v>
      </c>
      <c r="O1627" s="172">
        <f t="shared" si="146"/>
        <v>3.0821917808219177</v>
      </c>
      <c r="P1627" s="172">
        <f t="shared" si="147"/>
        <v>1.8493150684931507</v>
      </c>
    </row>
    <row r="1628" spans="12:16" ht="15" customHeight="1" x14ac:dyDescent="0.3">
      <c r="L1628" s="171">
        <f t="shared" si="144"/>
        <v>47738</v>
      </c>
      <c r="M1628" s="172">
        <f t="shared" si="143"/>
        <v>0</v>
      </c>
      <c r="N1628" s="172">
        <f t="shared" si="145"/>
        <v>22500</v>
      </c>
      <c r="O1628" s="172">
        <f t="shared" si="146"/>
        <v>3.0821917808219177</v>
      </c>
      <c r="P1628" s="172">
        <f t="shared" si="147"/>
        <v>1.8493150684931507</v>
      </c>
    </row>
    <row r="1629" spans="12:16" ht="15" customHeight="1" x14ac:dyDescent="0.3">
      <c r="L1629" s="171">
        <f t="shared" si="144"/>
        <v>47739</v>
      </c>
      <c r="M1629" s="172">
        <f t="shared" si="143"/>
        <v>0</v>
      </c>
      <c r="N1629" s="172">
        <f t="shared" si="145"/>
        <v>22500</v>
      </c>
      <c r="O1629" s="172">
        <f t="shared" si="146"/>
        <v>3.0821917808219177</v>
      </c>
      <c r="P1629" s="172">
        <f t="shared" si="147"/>
        <v>1.8493150684931507</v>
      </c>
    </row>
    <row r="1630" spans="12:16" ht="15" customHeight="1" x14ac:dyDescent="0.3">
      <c r="L1630" s="171">
        <f t="shared" si="144"/>
        <v>47740</v>
      </c>
      <c r="M1630" s="172">
        <f t="shared" si="143"/>
        <v>0</v>
      </c>
      <c r="N1630" s="172">
        <f t="shared" si="145"/>
        <v>22500</v>
      </c>
      <c r="O1630" s="172">
        <f t="shared" si="146"/>
        <v>3.0821917808219177</v>
      </c>
      <c r="P1630" s="172">
        <f t="shared" si="147"/>
        <v>1.8493150684931507</v>
      </c>
    </row>
    <row r="1631" spans="12:16" ht="15" customHeight="1" x14ac:dyDescent="0.3">
      <c r="L1631" s="171">
        <f t="shared" si="144"/>
        <v>47741</v>
      </c>
      <c r="M1631" s="172">
        <f t="shared" si="143"/>
        <v>0</v>
      </c>
      <c r="N1631" s="172">
        <f t="shared" si="145"/>
        <v>22500</v>
      </c>
      <c r="O1631" s="172">
        <f t="shared" si="146"/>
        <v>3.0821917808219177</v>
      </c>
      <c r="P1631" s="172">
        <f t="shared" si="147"/>
        <v>1.8493150684931507</v>
      </c>
    </row>
    <row r="1632" spans="12:16" ht="15" customHeight="1" x14ac:dyDescent="0.3">
      <c r="L1632" s="171">
        <f t="shared" si="144"/>
        <v>47742</v>
      </c>
      <c r="M1632" s="172">
        <f t="shared" si="143"/>
        <v>0</v>
      </c>
      <c r="N1632" s="172">
        <f t="shared" si="145"/>
        <v>22500</v>
      </c>
      <c r="O1632" s="172">
        <f t="shared" si="146"/>
        <v>3.0821917808219177</v>
      </c>
      <c r="P1632" s="172">
        <f t="shared" si="147"/>
        <v>1.8493150684931507</v>
      </c>
    </row>
    <row r="1633" spans="12:16" ht="15" customHeight="1" x14ac:dyDescent="0.3">
      <c r="L1633" s="171">
        <f t="shared" si="144"/>
        <v>47743</v>
      </c>
      <c r="M1633" s="172">
        <f t="shared" si="143"/>
        <v>0</v>
      </c>
      <c r="N1633" s="172">
        <f t="shared" si="145"/>
        <v>22500</v>
      </c>
      <c r="O1633" s="172">
        <f t="shared" si="146"/>
        <v>3.0821917808219177</v>
      </c>
      <c r="P1633" s="172">
        <f t="shared" si="147"/>
        <v>1.8493150684931507</v>
      </c>
    </row>
    <row r="1634" spans="12:16" ht="15" customHeight="1" x14ac:dyDescent="0.3">
      <c r="L1634" s="171">
        <f t="shared" si="144"/>
        <v>47744</v>
      </c>
      <c r="M1634" s="172">
        <f t="shared" si="143"/>
        <v>0</v>
      </c>
      <c r="N1634" s="172">
        <f t="shared" si="145"/>
        <v>22500</v>
      </c>
      <c r="O1634" s="172">
        <f t="shared" si="146"/>
        <v>3.0821917808219177</v>
      </c>
      <c r="P1634" s="172">
        <f t="shared" si="147"/>
        <v>1.8493150684931507</v>
      </c>
    </row>
    <row r="1635" spans="12:16" ht="15" customHeight="1" x14ac:dyDescent="0.3">
      <c r="L1635" s="171">
        <f t="shared" si="144"/>
        <v>47745</v>
      </c>
      <c r="M1635" s="172">
        <f t="shared" si="143"/>
        <v>0</v>
      </c>
      <c r="N1635" s="172">
        <f t="shared" si="145"/>
        <v>22500</v>
      </c>
      <c r="O1635" s="172">
        <f t="shared" si="146"/>
        <v>3.0821917808219177</v>
      </c>
      <c r="P1635" s="172">
        <f t="shared" si="147"/>
        <v>1.8493150684931507</v>
      </c>
    </row>
    <row r="1636" spans="12:16" ht="15" customHeight="1" x14ac:dyDescent="0.3">
      <c r="L1636" s="171">
        <f t="shared" si="144"/>
        <v>47746</v>
      </c>
      <c r="M1636" s="172">
        <f t="shared" si="143"/>
        <v>0</v>
      </c>
      <c r="N1636" s="172">
        <f t="shared" si="145"/>
        <v>22500</v>
      </c>
      <c r="O1636" s="172">
        <f t="shared" si="146"/>
        <v>3.0821917808219177</v>
      </c>
      <c r="P1636" s="172">
        <f t="shared" si="147"/>
        <v>1.8493150684931507</v>
      </c>
    </row>
    <row r="1637" spans="12:16" ht="15" customHeight="1" x14ac:dyDescent="0.3">
      <c r="L1637" s="171">
        <f t="shared" si="144"/>
        <v>47747</v>
      </c>
      <c r="M1637" s="172">
        <f t="shared" si="143"/>
        <v>0</v>
      </c>
      <c r="N1637" s="172">
        <f t="shared" si="145"/>
        <v>22500</v>
      </c>
      <c r="O1637" s="172">
        <f t="shared" si="146"/>
        <v>3.0821917808219177</v>
      </c>
      <c r="P1637" s="172">
        <f t="shared" si="147"/>
        <v>1.8493150684931507</v>
      </c>
    </row>
    <row r="1638" spans="12:16" ht="15" customHeight="1" x14ac:dyDescent="0.3">
      <c r="L1638" s="171">
        <f t="shared" si="144"/>
        <v>47748</v>
      </c>
      <c r="M1638" s="172">
        <f t="shared" si="143"/>
        <v>0</v>
      </c>
      <c r="N1638" s="172">
        <f t="shared" si="145"/>
        <v>22500</v>
      </c>
      <c r="O1638" s="172">
        <f t="shared" si="146"/>
        <v>3.0821917808219177</v>
      </c>
      <c r="P1638" s="172">
        <f t="shared" si="147"/>
        <v>1.8493150684931507</v>
      </c>
    </row>
    <row r="1639" spans="12:16" ht="15" customHeight="1" x14ac:dyDescent="0.3">
      <c r="L1639" s="171">
        <f t="shared" si="144"/>
        <v>47749</v>
      </c>
      <c r="M1639" s="172">
        <f t="shared" si="143"/>
        <v>0</v>
      </c>
      <c r="N1639" s="172">
        <f t="shared" si="145"/>
        <v>22500</v>
      </c>
      <c r="O1639" s="172">
        <f t="shared" si="146"/>
        <v>3.0821917808219177</v>
      </c>
      <c r="P1639" s="172">
        <f t="shared" si="147"/>
        <v>1.8493150684931507</v>
      </c>
    </row>
    <row r="1640" spans="12:16" ht="15" customHeight="1" x14ac:dyDescent="0.3">
      <c r="L1640" s="171">
        <f t="shared" si="144"/>
        <v>47750</v>
      </c>
      <c r="M1640" s="172">
        <f t="shared" si="143"/>
        <v>0</v>
      </c>
      <c r="N1640" s="172">
        <f t="shared" si="145"/>
        <v>22500</v>
      </c>
      <c r="O1640" s="172">
        <f t="shared" si="146"/>
        <v>3.0821917808219177</v>
      </c>
      <c r="P1640" s="172">
        <f t="shared" si="147"/>
        <v>1.8493150684931507</v>
      </c>
    </row>
    <row r="1641" spans="12:16" ht="15" customHeight="1" x14ac:dyDescent="0.3">
      <c r="L1641" s="171">
        <f t="shared" si="144"/>
        <v>47751</v>
      </c>
      <c r="M1641" s="172">
        <f t="shared" si="143"/>
        <v>0</v>
      </c>
      <c r="N1641" s="172">
        <f t="shared" si="145"/>
        <v>22500</v>
      </c>
      <c r="O1641" s="172">
        <f t="shared" si="146"/>
        <v>3.0821917808219177</v>
      </c>
      <c r="P1641" s="172">
        <f t="shared" si="147"/>
        <v>1.8493150684931507</v>
      </c>
    </row>
    <row r="1642" spans="12:16" ht="15" customHeight="1" x14ac:dyDescent="0.3">
      <c r="L1642" s="171">
        <f t="shared" si="144"/>
        <v>47752</v>
      </c>
      <c r="M1642" s="172">
        <f t="shared" si="143"/>
        <v>0</v>
      </c>
      <c r="N1642" s="172">
        <f t="shared" si="145"/>
        <v>22500</v>
      </c>
      <c r="O1642" s="172">
        <f t="shared" si="146"/>
        <v>3.0821917808219177</v>
      </c>
      <c r="P1642" s="172">
        <f t="shared" si="147"/>
        <v>1.8493150684931507</v>
      </c>
    </row>
    <row r="1643" spans="12:16" ht="15" customHeight="1" x14ac:dyDescent="0.3">
      <c r="L1643" s="171">
        <f t="shared" si="144"/>
        <v>47753</v>
      </c>
      <c r="M1643" s="172">
        <f t="shared" si="143"/>
        <v>0</v>
      </c>
      <c r="N1643" s="172">
        <f t="shared" si="145"/>
        <v>22500</v>
      </c>
      <c r="O1643" s="172">
        <f t="shared" si="146"/>
        <v>3.0821917808219177</v>
      </c>
      <c r="P1643" s="172">
        <f t="shared" si="147"/>
        <v>1.8493150684931507</v>
      </c>
    </row>
    <row r="1644" spans="12:16" ht="15" customHeight="1" x14ac:dyDescent="0.3">
      <c r="L1644" s="171">
        <f t="shared" si="144"/>
        <v>47754</v>
      </c>
      <c r="M1644" s="172">
        <f t="shared" si="143"/>
        <v>0</v>
      </c>
      <c r="N1644" s="172">
        <f t="shared" si="145"/>
        <v>22500</v>
      </c>
      <c r="O1644" s="172">
        <f t="shared" si="146"/>
        <v>3.0821917808219177</v>
      </c>
      <c r="P1644" s="172">
        <f t="shared" si="147"/>
        <v>1.8493150684931507</v>
      </c>
    </row>
    <row r="1645" spans="12:16" ht="15" customHeight="1" x14ac:dyDescent="0.3">
      <c r="L1645" s="171">
        <f t="shared" si="144"/>
        <v>47755</v>
      </c>
      <c r="M1645" s="172">
        <f t="shared" si="143"/>
        <v>0</v>
      </c>
      <c r="N1645" s="172">
        <f t="shared" si="145"/>
        <v>22500</v>
      </c>
      <c r="O1645" s="172">
        <f t="shared" si="146"/>
        <v>3.0821917808219177</v>
      </c>
      <c r="P1645" s="172">
        <f t="shared" si="147"/>
        <v>1.8493150684931507</v>
      </c>
    </row>
    <row r="1646" spans="12:16" ht="15" customHeight="1" x14ac:dyDescent="0.3">
      <c r="L1646" s="171">
        <f t="shared" si="144"/>
        <v>47756</v>
      </c>
      <c r="M1646" s="172">
        <f t="shared" si="143"/>
        <v>7500</v>
      </c>
      <c r="N1646" s="172">
        <f t="shared" si="145"/>
        <v>15000</v>
      </c>
      <c r="O1646" s="172">
        <f t="shared" si="146"/>
        <v>3.0821917808219177</v>
      </c>
      <c r="P1646" s="172">
        <f t="shared" si="147"/>
        <v>1.8493150684931507</v>
      </c>
    </row>
    <row r="1647" spans="12:16" ht="15" customHeight="1" x14ac:dyDescent="0.3">
      <c r="L1647" s="171">
        <f t="shared" si="144"/>
        <v>47757</v>
      </c>
      <c r="M1647" s="172">
        <f t="shared" si="143"/>
        <v>0</v>
      </c>
      <c r="N1647" s="172">
        <f t="shared" si="145"/>
        <v>15000</v>
      </c>
      <c r="O1647" s="172">
        <f t="shared" si="146"/>
        <v>2.0547945205479454</v>
      </c>
      <c r="P1647" s="172">
        <f t="shared" si="147"/>
        <v>1.2328767123287672</v>
      </c>
    </row>
    <row r="1648" spans="12:16" ht="15" customHeight="1" x14ac:dyDescent="0.3">
      <c r="L1648" s="171">
        <f t="shared" si="144"/>
        <v>47758</v>
      </c>
      <c r="M1648" s="172">
        <f t="shared" si="143"/>
        <v>0</v>
      </c>
      <c r="N1648" s="172">
        <f t="shared" si="145"/>
        <v>15000</v>
      </c>
      <c r="O1648" s="172">
        <f t="shared" si="146"/>
        <v>2.0547945205479454</v>
      </c>
      <c r="P1648" s="172">
        <f t="shared" si="147"/>
        <v>1.2328767123287672</v>
      </c>
    </row>
    <row r="1649" spans="12:16" ht="15" customHeight="1" x14ac:dyDescent="0.3">
      <c r="L1649" s="171">
        <f t="shared" si="144"/>
        <v>47759</v>
      </c>
      <c r="M1649" s="172">
        <f t="shared" si="143"/>
        <v>0</v>
      </c>
      <c r="N1649" s="172">
        <f t="shared" si="145"/>
        <v>15000</v>
      </c>
      <c r="O1649" s="172">
        <f t="shared" si="146"/>
        <v>2.0547945205479454</v>
      </c>
      <c r="P1649" s="172">
        <f t="shared" si="147"/>
        <v>1.2328767123287672</v>
      </c>
    </row>
    <row r="1650" spans="12:16" ht="15" customHeight="1" x14ac:dyDescent="0.3">
      <c r="L1650" s="171">
        <f t="shared" si="144"/>
        <v>47760</v>
      </c>
      <c r="M1650" s="172">
        <f t="shared" si="143"/>
        <v>0</v>
      </c>
      <c r="N1650" s="172">
        <f t="shared" si="145"/>
        <v>15000</v>
      </c>
      <c r="O1650" s="172">
        <f t="shared" si="146"/>
        <v>2.0547945205479454</v>
      </c>
      <c r="P1650" s="172">
        <f t="shared" si="147"/>
        <v>1.2328767123287672</v>
      </c>
    </row>
    <row r="1651" spans="12:16" ht="15" customHeight="1" x14ac:dyDescent="0.3">
      <c r="L1651" s="171">
        <f t="shared" si="144"/>
        <v>47761</v>
      </c>
      <c r="M1651" s="172">
        <f t="shared" si="143"/>
        <v>0</v>
      </c>
      <c r="N1651" s="172">
        <f t="shared" si="145"/>
        <v>15000</v>
      </c>
      <c r="O1651" s="172">
        <f t="shared" si="146"/>
        <v>2.0547945205479454</v>
      </c>
      <c r="P1651" s="172">
        <f t="shared" si="147"/>
        <v>1.2328767123287672</v>
      </c>
    </row>
    <row r="1652" spans="12:16" ht="15" customHeight="1" x14ac:dyDescent="0.3">
      <c r="L1652" s="171">
        <f t="shared" si="144"/>
        <v>47762</v>
      </c>
      <c r="M1652" s="172">
        <f t="shared" si="143"/>
        <v>0</v>
      </c>
      <c r="N1652" s="172">
        <f t="shared" si="145"/>
        <v>15000</v>
      </c>
      <c r="O1652" s="172">
        <f t="shared" si="146"/>
        <v>2.0547945205479454</v>
      </c>
      <c r="P1652" s="172">
        <f t="shared" si="147"/>
        <v>1.2328767123287672</v>
      </c>
    </row>
    <row r="1653" spans="12:16" ht="15" customHeight="1" x14ac:dyDescent="0.3">
      <c r="L1653" s="171">
        <f t="shared" si="144"/>
        <v>47763</v>
      </c>
      <c r="M1653" s="172">
        <f t="shared" si="143"/>
        <v>0</v>
      </c>
      <c r="N1653" s="172">
        <f t="shared" si="145"/>
        <v>15000</v>
      </c>
      <c r="O1653" s="172">
        <f t="shared" si="146"/>
        <v>2.0547945205479454</v>
      </c>
      <c r="P1653" s="172">
        <f t="shared" si="147"/>
        <v>1.2328767123287672</v>
      </c>
    </row>
    <row r="1654" spans="12:16" ht="15" customHeight="1" x14ac:dyDescent="0.3">
      <c r="L1654" s="171">
        <f t="shared" si="144"/>
        <v>47764</v>
      </c>
      <c r="M1654" s="172">
        <f t="shared" si="143"/>
        <v>0</v>
      </c>
      <c r="N1654" s="172">
        <f t="shared" si="145"/>
        <v>15000</v>
      </c>
      <c r="O1654" s="172">
        <f t="shared" si="146"/>
        <v>2.0547945205479454</v>
      </c>
      <c r="P1654" s="172">
        <f t="shared" si="147"/>
        <v>1.2328767123287672</v>
      </c>
    </row>
    <row r="1655" spans="12:16" ht="15" customHeight="1" x14ac:dyDescent="0.3">
      <c r="L1655" s="171">
        <f t="shared" si="144"/>
        <v>47765</v>
      </c>
      <c r="M1655" s="172">
        <f t="shared" si="143"/>
        <v>0</v>
      </c>
      <c r="N1655" s="172">
        <f t="shared" si="145"/>
        <v>15000</v>
      </c>
      <c r="O1655" s="172">
        <f t="shared" si="146"/>
        <v>2.0547945205479454</v>
      </c>
      <c r="P1655" s="172">
        <f t="shared" si="147"/>
        <v>1.2328767123287672</v>
      </c>
    </row>
    <row r="1656" spans="12:16" ht="15" customHeight="1" x14ac:dyDescent="0.3">
      <c r="L1656" s="171">
        <f t="shared" si="144"/>
        <v>47766</v>
      </c>
      <c r="M1656" s="172">
        <f t="shared" si="143"/>
        <v>0</v>
      </c>
      <c r="N1656" s="172">
        <f t="shared" si="145"/>
        <v>15000</v>
      </c>
      <c r="O1656" s="172">
        <f t="shared" si="146"/>
        <v>2.0547945205479454</v>
      </c>
      <c r="P1656" s="172">
        <f t="shared" si="147"/>
        <v>1.2328767123287672</v>
      </c>
    </row>
    <row r="1657" spans="12:16" ht="15" customHeight="1" x14ac:dyDescent="0.3">
      <c r="L1657" s="171">
        <f t="shared" si="144"/>
        <v>47767</v>
      </c>
      <c r="M1657" s="172">
        <f t="shared" si="143"/>
        <v>0</v>
      </c>
      <c r="N1657" s="172">
        <f t="shared" si="145"/>
        <v>15000</v>
      </c>
      <c r="O1657" s="172">
        <f t="shared" si="146"/>
        <v>2.0547945205479454</v>
      </c>
      <c r="P1657" s="172">
        <f t="shared" si="147"/>
        <v>1.2328767123287672</v>
      </c>
    </row>
    <row r="1658" spans="12:16" ht="15" customHeight="1" x14ac:dyDescent="0.3">
      <c r="L1658" s="171">
        <f t="shared" si="144"/>
        <v>47768</v>
      </c>
      <c r="M1658" s="172">
        <f t="shared" si="143"/>
        <v>0</v>
      </c>
      <c r="N1658" s="172">
        <f t="shared" si="145"/>
        <v>15000</v>
      </c>
      <c r="O1658" s="172">
        <f t="shared" si="146"/>
        <v>2.0547945205479454</v>
      </c>
      <c r="P1658" s="172">
        <f t="shared" si="147"/>
        <v>1.2328767123287672</v>
      </c>
    </row>
    <row r="1659" spans="12:16" ht="15" customHeight="1" x14ac:dyDescent="0.3">
      <c r="L1659" s="171">
        <f t="shared" si="144"/>
        <v>47769</v>
      </c>
      <c r="M1659" s="172">
        <f t="shared" si="143"/>
        <v>0</v>
      </c>
      <c r="N1659" s="172">
        <f t="shared" si="145"/>
        <v>15000</v>
      </c>
      <c r="O1659" s="172">
        <f t="shared" si="146"/>
        <v>2.0547945205479454</v>
      </c>
      <c r="P1659" s="172">
        <f t="shared" si="147"/>
        <v>1.2328767123287672</v>
      </c>
    </row>
    <row r="1660" spans="12:16" ht="15" customHeight="1" x14ac:dyDescent="0.3">
      <c r="L1660" s="171">
        <f t="shared" si="144"/>
        <v>47770</v>
      </c>
      <c r="M1660" s="172">
        <f t="shared" si="143"/>
        <v>0</v>
      </c>
      <c r="N1660" s="172">
        <f t="shared" si="145"/>
        <v>15000</v>
      </c>
      <c r="O1660" s="172">
        <f t="shared" si="146"/>
        <v>2.0547945205479454</v>
      </c>
      <c r="P1660" s="172">
        <f t="shared" si="147"/>
        <v>1.2328767123287672</v>
      </c>
    </row>
    <row r="1661" spans="12:16" ht="15" customHeight="1" x14ac:dyDescent="0.3">
      <c r="L1661" s="171">
        <f t="shared" si="144"/>
        <v>47771</v>
      </c>
      <c r="M1661" s="172">
        <f t="shared" si="143"/>
        <v>0</v>
      </c>
      <c r="N1661" s="172">
        <f t="shared" si="145"/>
        <v>15000</v>
      </c>
      <c r="O1661" s="172">
        <f t="shared" si="146"/>
        <v>2.0547945205479454</v>
      </c>
      <c r="P1661" s="172">
        <f t="shared" si="147"/>
        <v>1.2328767123287672</v>
      </c>
    </row>
    <row r="1662" spans="12:16" ht="15" customHeight="1" x14ac:dyDescent="0.3">
      <c r="L1662" s="171">
        <f t="shared" si="144"/>
        <v>47772</v>
      </c>
      <c r="M1662" s="172">
        <f t="shared" si="143"/>
        <v>0</v>
      </c>
      <c r="N1662" s="172">
        <f t="shared" si="145"/>
        <v>15000</v>
      </c>
      <c r="O1662" s="172">
        <f t="shared" si="146"/>
        <v>2.0547945205479454</v>
      </c>
      <c r="P1662" s="172">
        <f t="shared" si="147"/>
        <v>1.2328767123287672</v>
      </c>
    </row>
    <row r="1663" spans="12:16" ht="15" customHeight="1" x14ac:dyDescent="0.3">
      <c r="L1663" s="171">
        <f t="shared" si="144"/>
        <v>47773</v>
      </c>
      <c r="M1663" s="172">
        <f t="shared" si="143"/>
        <v>0</v>
      </c>
      <c r="N1663" s="172">
        <f t="shared" si="145"/>
        <v>15000</v>
      </c>
      <c r="O1663" s="172">
        <f t="shared" si="146"/>
        <v>2.0547945205479454</v>
      </c>
      <c r="P1663" s="172">
        <f t="shared" si="147"/>
        <v>1.2328767123287672</v>
      </c>
    </row>
    <row r="1664" spans="12:16" ht="15" customHeight="1" x14ac:dyDescent="0.3">
      <c r="L1664" s="171">
        <f t="shared" si="144"/>
        <v>47774</v>
      </c>
      <c r="M1664" s="172">
        <f t="shared" si="143"/>
        <v>0</v>
      </c>
      <c r="N1664" s="172">
        <f t="shared" si="145"/>
        <v>15000</v>
      </c>
      <c r="O1664" s="172">
        <f t="shared" si="146"/>
        <v>2.0547945205479454</v>
      </c>
      <c r="P1664" s="172">
        <f t="shared" si="147"/>
        <v>1.2328767123287672</v>
      </c>
    </row>
    <row r="1665" spans="12:16" ht="15" customHeight="1" x14ac:dyDescent="0.3">
      <c r="L1665" s="171">
        <f t="shared" si="144"/>
        <v>47775</v>
      </c>
      <c r="M1665" s="172">
        <f t="shared" si="143"/>
        <v>0</v>
      </c>
      <c r="N1665" s="172">
        <f t="shared" si="145"/>
        <v>15000</v>
      </c>
      <c r="O1665" s="172">
        <f t="shared" si="146"/>
        <v>2.0547945205479454</v>
      </c>
      <c r="P1665" s="172">
        <f t="shared" si="147"/>
        <v>1.2328767123287672</v>
      </c>
    </row>
    <row r="1666" spans="12:16" ht="15" customHeight="1" x14ac:dyDescent="0.3">
      <c r="L1666" s="171">
        <f t="shared" si="144"/>
        <v>47776</v>
      </c>
      <c r="M1666" s="172">
        <f t="shared" si="143"/>
        <v>0</v>
      </c>
      <c r="N1666" s="172">
        <f t="shared" si="145"/>
        <v>15000</v>
      </c>
      <c r="O1666" s="172">
        <f t="shared" si="146"/>
        <v>2.0547945205479454</v>
      </c>
      <c r="P1666" s="172">
        <f t="shared" si="147"/>
        <v>1.2328767123287672</v>
      </c>
    </row>
    <row r="1667" spans="12:16" ht="15" customHeight="1" x14ac:dyDescent="0.3">
      <c r="L1667" s="171">
        <f t="shared" si="144"/>
        <v>47777</v>
      </c>
      <c r="M1667" s="172">
        <f t="shared" si="143"/>
        <v>0</v>
      </c>
      <c r="N1667" s="172">
        <f t="shared" si="145"/>
        <v>15000</v>
      </c>
      <c r="O1667" s="172">
        <f t="shared" si="146"/>
        <v>2.0547945205479454</v>
      </c>
      <c r="P1667" s="172">
        <f t="shared" si="147"/>
        <v>1.2328767123287672</v>
      </c>
    </row>
    <row r="1668" spans="12:16" ht="15" customHeight="1" x14ac:dyDescent="0.3">
      <c r="L1668" s="171">
        <f t="shared" si="144"/>
        <v>47778</v>
      </c>
      <c r="M1668" s="172">
        <f t="shared" si="143"/>
        <v>0</v>
      </c>
      <c r="N1668" s="172">
        <f t="shared" si="145"/>
        <v>15000</v>
      </c>
      <c r="O1668" s="172">
        <f t="shared" si="146"/>
        <v>2.0547945205479454</v>
      </c>
      <c r="P1668" s="172">
        <f t="shared" si="147"/>
        <v>1.2328767123287672</v>
      </c>
    </row>
    <row r="1669" spans="12:16" ht="15" customHeight="1" x14ac:dyDescent="0.3">
      <c r="L1669" s="171">
        <f t="shared" si="144"/>
        <v>47779</v>
      </c>
      <c r="M1669" s="172">
        <f t="shared" si="143"/>
        <v>0</v>
      </c>
      <c r="N1669" s="172">
        <f t="shared" si="145"/>
        <v>15000</v>
      </c>
      <c r="O1669" s="172">
        <f t="shared" si="146"/>
        <v>2.0547945205479454</v>
      </c>
      <c r="P1669" s="172">
        <f t="shared" si="147"/>
        <v>1.2328767123287672</v>
      </c>
    </row>
    <row r="1670" spans="12:16" ht="15" customHeight="1" x14ac:dyDescent="0.3">
      <c r="L1670" s="171">
        <f t="shared" si="144"/>
        <v>47780</v>
      </c>
      <c r="M1670" s="172">
        <f t="shared" si="143"/>
        <v>0</v>
      </c>
      <c r="N1670" s="172">
        <f t="shared" si="145"/>
        <v>15000</v>
      </c>
      <c r="O1670" s="172">
        <f t="shared" si="146"/>
        <v>2.0547945205479454</v>
      </c>
      <c r="P1670" s="172">
        <f t="shared" si="147"/>
        <v>1.2328767123287672</v>
      </c>
    </row>
    <row r="1671" spans="12:16" ht="15" customHeight="1" x14ac:dyDescent="0.3">
      <c r="L1671" s="171">
        <f t="shared" si="144"/>
        <v>47781</v>
      </c>
      <c r="M1671" s="172">
        <f t="shared" si="143"/>
        <v>0</v>
      </c>
      <c r="N1671" s="172">
        <f t="shared" si="145"/>
        <v>15000</v>
      </c>
      <c r="O1671" s="172">
        <f t="shared" si="146"/>
        <v>2.0547945205479454</v>
      </c>
      <c r="P1671" s="172">
        <f t="shared" si="147"/>
        <v>1.2328767123287672</v>
      </c>
    </row>
    <row r="1672" spans="12:16" ht="15" customHeight="1" x14ac:dyDescent="0.3">
      <c r="L1672" s="171">
        <f t="shared" si="144"/>
        <v>47782</v>
      </c>
      <c r="M1672" s="172">
        <f t="shared" si="143"/>
        <v>0</v>
      </c>
      <c r="N1672" s="172">
        <f t="shared" si="145"/>
        <v>15000</v>
      </c>
      <c r="O1672" s="172">
        <f t="shared" si="146"/>
        <v>2.0547945205479454</v>
      </c>
      <c r="P1672" s="172">
        <f t="shared" si="147"/>
        <v>1.2328767123287672</v>
      </c>
    </row>
    <row r="1673" spans="12:16" ht="15" customHeight="1" x14ac:dyDescent="0.3">
      <c r="L1673" s="171">
        <f t="shared" si="144"/>
        <v>47783</v>
      </c>
      <c r="M1673" s="172">
        <f t="shared" si="143"/>
        <v>0</v>
      </c>
      <c r="N1673" s="172">
        <f t="shared" si="145"/>
        <v>15000</v>
      </c>
      <c r="O1673" s="172">
        <f t="shared" si="146"/>
        <v>2.0547945205479454</v>
      </c>
      <c r="P1673" s="172">
        <f t="shared" si="147"/>
        <v>1.2328767123287672</v>
      </c>
    </row>
    <row r="1674" spans="12:16" ht="15" customHeight="1" x14ac:dyDescent="0.3">
      <c r="L1674" s="171">
        <f t="shared" si="144"/>
        <v>47784</v>
      </c>
      <c r="M1674" s="172">
        <f t="shared" si="143"/>
        <v>0</v>
      </c>
      <c r="N1674" s="172">
        <f t="shared" si="145"/>
        <v>15000</v>
      </c>
      <c r="O1674" s="172">
        <f t="shared" si="146"/>
        <v>2.0547945205479454</v>
      </c>
      <c r="P1674" s="172">
        <f t="shared" si="147"/>
        <v>1.2328767123287672</v>
      </c>
    </row>
    <row r="1675" spans="12:16" ht="15" customHeight="1" x14ac:dyDescent="0.3">
      <c r="L1675" s="171">
        <f t="shared" si="144"/>
        <v>47785</v>
      </c>
      <c r="M1675" s="172">
        <f t="shared" si="143"/>
        <v>0</v>
      </c>
      <c r="N1675" s="172">
        <f t="shared" si="145"/>
        <v>15000</v>
      </c>
      <c r="O1675" s="172">
        <f t="shared" si="146"/>
        <v>2.0547945205479454</v>
      </c>
      <c r="P1675" s="172">
        <f t="shared" si="147"/>
        <v>1.2328767123287672</v>
      </c>
    </row>
    <row r="1676" spans="12:16" ht="15" customHeight="1" x14ac:dyDescent="0.3">
      <c r="L1676" s="171">
        <f t="shared" si="144"/>
        <v>47786</v>
      </c>
      <c r="M1676" s="172">
        <f t="shared" si="143"/>
        <v>0</v>
      </c>
      <c r="N1676" s="172">
        <f t="shared" si="145"/>
        <v>15000</v>
      </c>
      <c r="O1676" s="172">
        <f t="shared" si="146"/>
        <v>2.0547945205479454</v>
      </c>
      <c r="P1676" s="172">
        <f t="shared" si="147"/>
        <v>1.2328767123287672</v>
      </c>
    </row>
    <row r="1677" spans="12:16" ht="15" customHeight="1" x14ac:dyDescent="0.3">
      <c r="L1677" s="171">
        <f t="shared" si="144"/>
        <v>47787</v>
      </c>
      <c r="M1677" s="172">
        <f t="shared" si="143"/>
        <v>0</v>
      </c>
      <c r="N1677" s="172">
        <f t="shared" si="145"/>
        <v>15000</v>
      </c>
      <c r="O1677" s="172">
        <f t="shared" si="146"/>
        <v>2.0547945205479454</v>
      </c>
      <c r="P1677" s="172">
        <f t="shared" si="147"/>
        <v>1.2328767123287672</v>
      </c>
    </row>
    <row r="1678" spans="12:16" ht="15" customHeight="1" x14ac:dyDescent="0.3">
      <c r="L1678" s="171">
        <f t="shared" si="144"/>
        <v>47788</v>
      </c>
      <c r="M1678" s="172">
        <f t="shared" si="143"/>
        <v>0</v>
      </c>
      <c r="N1678" s="172">
        <f t="shared" si="145"/>
        <v>15000</v>
      </c>
      <c r="O1678" s="172">
        <f t="shared" si="146"/>
        <v>2.0547945205479454</v>
      </c>
      <c r="P1678" s="172">
        <f t="shared" si="147"/>
        <v>1.2328767123287672</v>
      </c>
    </row>
    <row r="1679" spans="12:16" ht="15" customHeight="1" x14ac:dyDescent="0.3">
      <c r="L1679" s="171">
        <f t="shared" si="144"/>
        <v>47789</v>
      </c>
      <c r="M1679" s="172">
        <f t="shared" si="143"/>
        <v>0</v>
      </c>
      <c r="N1679" s="172">
        <f t="shared" si="145"/>
        <v>15000</v>
      </c>
      <c r="O1679" s="172">
        <f t="shared" si="146"/>
        <v>2.0547945205479454</v>
      </c>
      <c r="P1679" s="172">
        <f t="shared" si="147"/>
        <v>1.2328767123287672</v>
      </c>
    </row>
    <row r="1680" spans="12:16" ht="15" customHeight="1" x14ac:dyDescent="0.3">
      <c r="L1680" s="171">
        <f t="shared" si="144"/>
        <v>47790</v>
      </c>
      <c r="M1680" s="172">
        <f t="shared" si="143"/>
        <v>0</v>
      </c>
      <c r="N1680" s="172">
        <f t="shared" si="145"/>
        <v>15000</v>
      </c>
      <c r="O1680" s="172">
        <f t="shared" si="146"/>
        <v>2.0547945205479454</v>
      </c>
      <c r="P1680" s="172">
        <f t="shared" si="147"/>
        <v>1.2328767123287672</v>
      </c>
    </row>
    <row r="1681" spans="12:16" ht="15" customHeight="1" x14ac:dyDescent="0.3">
      <c r="L1681" s="171">
        <f t="shared" si="144"/>
        <v>47791</v>
      </c>
      <c r="M1681" s="172">
        <f t="shared" si="143"/>
        <v>0</v>
      </c>
      <c r="N1681" s="172">
        <f t="shared" si="145"/>
        <v>15000</v>
      </c>
      <c r="O1681" s="172">
        <f t="shared" si="146"/>
        <v>2.0547945205479454</v>
      </c>
      <c r="P1681" s="172">
        <f t="shared" si="147"/>
        <v>1.2328767123287672</v>
      </c>
    </row>
    <row r="1682" spans="12:16" ht="15" customHeight="1" x14ac:dyDescent="0.3">
      <c r="L1682" s="171">
        <f t="shared" si="144"/>
        <v>47792</v>
      </c>
      <c r="M1682" s="172">
        <f t="shared" si="143"/>
        <v>0</v>
      </c>
      <c r="N1682" s="172">
        <f t="shared" si="145"/>
        <v>15000</v>
      </c>
      <c r="O1682" s="172">
        <f t="shared" si="146"/>
        <v>2.0547945205479454</v>
      </c>
      <c r="P1682" s="172">
        <f t="shared" si="147"/>
        <v>1.2328767123287672</v>
      </c>
    </row>
    <row r="1683" spans="12:16" ht="15" customHeight="1" x14ac:dyDescent="0.3">
      <c r="L1683" s="171">
        <f t="shared" si="144"/>
        <v>47793</v>
      </c>
      <c r="M1683" s="172">
        <f t="shared" ref="M1683:M1746" si="148">IFERROR(VLOOKUP(L1683,$B$19:$E$80,4,FALSE),0)</f>
        <v>0</v>
      </c>
      <c r="N1683" s="172">
        <f t="shared" si="145"/>
        <v>15000</v>
      </c>
      <c r="O1683" s="172">
        <f t="shared" si="146"/>
        <v>2.0547945205479454</v>
      </c>
      <c r="P1683" s="172">
        <f t="shared" si="147"/>
        <v>1.2328767123287672</v>
      </c>
    </row>
    <row r="1684" spans="12:16" ht="15" customHeight="1" x14ac:dyDescent="0.3">
      <c r="L1684" s="171">
        <f t="shared" ref="L1684:L1747" si="149">IFERROR(IF(MAX(L1683+1,$F$5+1)&gt;$J$10,"-",MAX(L1683+1,$F$5+1)),"-")</f>
        <v>47794</v>
      </c>
      <c r="M1684" s="172">
        <f t="shared" si="148"/>
        <v>0</v>
      </c>
      <c r="N1684" s="172">
        <f t="shared" ref="N1684:N1747" si="150">IF(ISNUMBER(N1683),N1683-M1684,$E$8)</f>
        <v>15000</v>
      </c>
      <c r="O1684" s="172">
        <f t="shared" ref="O1684:O1747" si="151">IFERROR(IF(ISNUMBER(N1683),N1683,$E$8)*IF(L1684&gt;=$J$8,$E$13,$E$12)/IF(MOD(YEAR(L1684),4),365,366)*IF(ISBLANK(L1683),L1684-$F$5,L1684-L1683),0)</f>
        <v>2.0547945205479454</v>
      </c>
      <c r="P1684" s="172">
        <f t="shared" ref="P1684:P1747" si="152">IFERROR(IF(ISNUMBER(N1683),N1683,$E$8)*3%/IF(MOD(YEAR(L1684),4),365,366)*IF(ISBLANK(L1683),(L1684-$F$5),L1684-L1683),0)</f>
        <v>1.2328767123287672</v>
      </c>
    </row>
    <row r="1685" spans="12:16" ht="15" customHeight="1" x14ac:dyDescent="0.3">
      <c r="L1685" s="171">
        <f t="shared" si="149"/>
        <v>47795</v>
      </c>
      <c r="M1685" s="172">
        <f t="shared" si="148"/>
        <v>0</v>
      </c>
      <c r="N1685" s="172">
        <f t="shared" si="150"/>
        <v>15000</v>
      </c>
      <c r="O1685" s="172">
        <f t="shared" si="151"/>
        <v>2.0547945205479454</v>
      </c>
      <c r="P1685" s="172">
        <f t="shared" si="152"/>
        <v>1.2328767123287672</v>
      </c>
    </row>
    <row r="1686" spans="12:16" ht="15" customHeight="1" x14ac:dyDescent="0.3">
      <c r="L1686" s="171">
        <f t="shared" si="149"/>
        <v>47796</v>
      </c>
      <c r="M1686" s="172">
        <f t="shared" si="148"/>
        <v>0</v>
      </c>
      <c r="N1686" s="172">
        <f t="shared" si="150"/>
        <v>15000</v>
      </c>
      <c r="O1686" s="172">
        <f t="shared" si="151"/>
        <v>2.0547945205479454</v>
      </c>
      <c r="P1686" s="172">
        <f t="shared" si="152"/>
        <v>1.2328767123287672</v>
      </c>
    </row>
    <row r="1687" spans="12:16" ht="15" customHeight="1" x14ac:dyDescent="0.3">
      <c r="L1687" s="171">
        <f t="shared" si="149"/>
        <v>47797</v>
      </c>
      <c r="M1687" s="172">
        <f t="shared" si="148"/>
        <v>0</v>
      </c>
      <c r="N1687" s="172">
        <f t="shared" si="150"/>
        <v>15000</v>
      </c>
      <c r="O1687" s="172">
        <f t="shared" si="151"/>
        <v>2.0547945205479454</v>
      </c>
      <c r="P1687" s="172">
        <f t="shared" si="152"/>
        <v>1.2328767123287672</v>
      </c>
    </row>
    <row r="1688" spans="12:16" ht="15" customHeight="1" x14ac:dyDescent="0.3">
      <c r="L1688" s="171">
        <f t="shared" si="149"/>
        <v>47798</v>
      </c>
      <c r="M1688" s="172">
        <f t="shared" si="148"/>
        <v>0</v>
      </c>
      <c r="N1688" s="172">
        <f t="shared" si="150"/>
        <v>15000</v>
      </c>
      <c r="O1688" s="172">
        <f t="shared" si="151"/>
        <v>2.0547945205479454</v>
      </c>
      <c r="P1688" s="172">
        <f t="shared" si="152"/>
        <v>1.2328767123287672</v>
      </c>
    </row>
    <row r="1689" spans="12:16" ht="15" customHeight="1" x14ac:dyDescent="0.3">
      <c r="L1689" s="171">
        <f t="shared" si="149"/>
        <v>47799</v>
      </c>
      <c r="M1689" s="172">
        <f t="shared" si="148"/>
        <v>0</v>
      </c>
      <c r="N1689" s="172">
        <f t="shared" si="150"/>
        <v>15000</v>
      </c>
      <c r="O1689" s="172">
        <f t="shared" si="151"/>
        <v>2.0547945205479454</v>
      </c>
      <c r="P1689" s="172">
        <f t="shared" si="152"/>
        <v>1.2328767123287672</v>
      </c>
    </row>
    <row r="1690" spans="12:16" ht="15" customHeight="1" x14ac:dyDescent="0.3">
      <c r="L1690" s="171">
        <f t="shared" si="149"/>
        <v>47800</v>
      </c>
      <c r="M1690" s="172">
        <f t="shared" si="148"/>
        <v>0</v>
      </c>
      <c r="N1690" s="172">
        <f t="shared" si="150"/>
        <v>15000</v>
      </c>
      <c r="O1690" s="172">
        <f t="shared" si="151"/>
        <v>2.0547945205479454</v>
      </c>
      <c r="P1690" s="172">
        <f t="shared" si="152"/>
        <v>1.2328767123287672</v>
      </c>
    </row>
    <row r="1691" spans="12:16" ht="15" customHeight="1" x14ac:dyDescent="0.3">
      <c r="L1691" s="171">
        <f t="shared" si="149"/>
        <v>47801</v>
      </c>
      <c r="M1691" s="172">
        <f t="shared" si="148"/>
        <v>0</v>
      </c>
      <c r="N1691" s="172">
        <f t="shared" si="150"/>
        <v>15000</v>
      </c>
      <c r="O1691" s="172">
        <f t="shared" si="151"/>
        <v>2.0547945205479454</v>
      </c>
      <c r="P1691" s="172">
        <f t="shared" si="152"/>
        <v>1.2328767123287672</v>
      </c>
    </row>
    <row r="1692" spans="12:16" ht="15" customHeight="1" x14ac:dyDescent="0.3">
      <c r="L1692" s="171">
        <f t="shared" si="149"/>
        <v>47802</v>
      </c>
      <c r="M1692" s="172">
        <f t="shared" si="148"/>
        <v>0</v>
      </c>
      <c r="N1692" s="172">
        <f t="shared" si="150"/>
        <v>15000</v>
      </c>
      <c r="O1692" s="172">
        <f t="shared" si="151"/>
        <v>2.0547945205479454</v>
      </c>
      <c r="P1692" s="172">
        <f t="shared" si="152"/>
        <v>1.2328767123287672</v>
      </c>
    </row>
    <row r="1693" spans="12:16" ht="15" customHeight="1" x14ac:dyDescent="0.3">
      <c r="L1693" s="171">
        <f t="shared" si="149"/>
        <v>47803</v>
      </c>
      <c r="M1693" s="172">
        <f t="shared" si="148"/>
        <v>0</v>
      </c>
      <c r="N1693" s="172">
        <f t="shared" si="150"/>
        <v>15000</v>
      </c>
      <c r="O1693" s="172">
        <f t="shared" si="151"/>
        <v>2.0547945205479454</v>
      </c>
      <c r="P1693" s="172">
        <f t="shared" si="152"/>
        <v>1.2328767123287672</v>
      </c>
    </row>
    <row r="1694" spans="12:16" ht="15" customHeight="1" x14ac:dyDescent="0.3">
      <c r="L1694" s="171">
        <f t="shared" si="149"/>
        <v>47804</v>
      </c>
      <c r="M1694" s="172">
        <f t="shared" si="148"/>
        <v>0</v>
      </c>
      <c r="N1694" s="172">
        <f t="shared" si="150"/>
        <v>15000</v>
      </c>
      <c r="O1694" s="172">
        <f t="shared" si="151"/>
        <v>2.0547945205479454</v>
      </c>
      <c r="P1694" s="172">
        <f t="shared" si="152"/>
        <v>1.2328767123287672</v>
      </c>
    </row>
    <row r="1695" spans="12:16" ht="15" customHeight="1" x14ac:dyDescent="0.3">
      <c r="L1695" s="171">
        <f t="shared" si="149"/>
        <v>47805</v>
      </c>
      <c r="M1695" s="172">
        <f t="shared" si="148"/>
        <v>0</v>
      </c>
      <c r="N1695" s="172">
        <f t="shared" si="150"/>
        <v>15000</v>
      </c>
      <c r="O1695" s="172">
        <f t="shared" si="151"/>
        <v>2.0547945205479454</v>
      </c>
      <c r="P1695" s="172">
        <f t="shared" si="152"/>
        <v>1.2328767123287672</v>
      </c>
    </row>
    <row r="1696" spans="12:16" ht="15" customHeight="1" x14ac:dyDescent="0.3">
      <c r="L1696" s="171">
        <f t="shared" si="149"/>
        <v>47806</v>
      </c>
      <c r="M1696" s="172">
        <f t="shared" si="148"/>
        <v>0</v>
      </c>
      <c r="N1696" s="172">
        <f t="shared" si="150"/>
        <v>15000</v>
      </c>
      <c r="O1696" s="172">
        <f t="shared" si="151"/>
        <v>2.0547945205479454</v>
      </c>
      <c r="P1696" s="172">
        <f t="shared" si="152"/>
        <v>1.2328767123287672</v>
      </c>
    </row>
    <row r="1697" spans="12:16" ht="15" customHeight="1" x14ac:dyDescent="0.3">
      <c r="L1697" s="171">
        <f t="shared" si="149"/>
        <v>47807</v>
      </c>
      <c r="M1697" s="172">
        <f t="shared" si="148"/>
        <v>0</v>
      </c>
      <c r="N1697" s="172">
        <f t="shared" si="150"/>
        <v>15000</v>
      </c>
      <c r="O1697" s="172">
        <f t="shared" si="151"/>
        <v>2.0547945205479454</v>
      </c>
      <c r="P1697" s="172">
        <f t="shared" si="152"/>
        <v>1.2328767123287672</v>
      </c>
    </row>
    <row r="1698" spans="12:16" ht="15" customHeight="1" x14ac:dyDescent="0.3">
      <c r="L1698" s="171">
        <f t="shared" si="149"/>
        <v>47808</v>
      </c>
      <c r="M1698" s="172">
        <f t="shared" si="148"/>
        <v>0</v>
      </c>
      <c r="N1698" s="172">
        <f t="shared" si="150"/>
        <v>15000</v>
      </c>
      <c r="O1698" s="172">
        <f t="shared" si="151"/>
        <v>2.0547945205479454</v>
      </c>
      <c r="P1698" s="172">
        <f t="shared" si="152"/>
        <v>1.2328767123287672</v>
      </c>
    </row>
    <row r="1699" spans="12:16" ht="15" customHeight="1" x14ac:dyDescent="0.3">
      <c r="L1699" s="171">
        <f t="shared" si="149"/>
        <v>47809</v>
      </c>
      <c r="M1699" s="172">
        <f t="shared" si="148"/>
        <v>0</v>
      </c>
      <c r="N1699" s="172">
        <f t="shared" si="150"/>
        <v>15000</v>
      </c>
      <c r="O1699" s="172">
        <f t="shared" si="151"/>
        <v>2.0547945205479454</v>
      </c>
      <c r="P1699" s="172">
        <f t="shared" si="152"/>
        <v>1.2328767123287672</v>
      </c>
    </row>
    <row r="1700" spans="12:16" ht="15" customHeight="1" x14ac:dyDescent="0.3">
      <c r="L1700" s="171">
        <f t="shared" si="149"/>
        <v>47810</v>
      </c>
      <c r="M1700" s="172">
        <f t="shared" si="148"/>
        <v>0</v>
      </c>
      <c r="N1700" s="172">
        <f t="shared" si="150"/>
        <v>15000</v>
      </c>
      <c r="O1700" s="172">
        <f t="shared" si="151"/>
        <v>2.0547945205479454</v>
      </c>
      <c r="P1700" s="172">
        <f t="shared" si="152"/>
        <v>1.2328767123287672</v>
      </c>
    </row>
    <row r="1701" spans="12:16" ht="15" customHeight="1" x14ac:dyDescent="0.3">
      <c r="L1701" s="171">
        <f t="shared" si="149"/>
        <v>47811</v>
      </c>
      <c r="M1701" s="172">
        <f t="shared" si="148"/>
        <v>0</v>
      </c>
      <c r="N1701" s="172">
        <f t="shared" si="150"/>
        <v>15000</v>
      </c>
      <c r="O1701" s="172">
        <f t="shared" si="151"/>
        <v>2.0547945205479454</v>
      </c>
      <c r="P1701" s="172">
        <f t="shared" si="152"/>
        <v>1.2328767123287672</v>
      </c>
    </row>
    <row r="1702" spans="12:16" ht="15" customHeight="1" x14ac:dyDescent="0.3">
      <c r="L1702" s="171">
        <f t="shared" si="149"/>
        <v>47812</v>
      </c>
      <c r="M1702" s="172">
        <f t="shared" si="148"/>
        <v>0</v>
      </c>
      <c r="N1702" s="172">
        <f t="shared" si="150"/>
        <v>15000</v>
      </c>
      <c r="O1702" s="172">
        <f t="shared" si="151"/>
        <v>2.0547945205479454</v>
      </c>
      <c r="P1702" s="172">
        <f t="shared" si="152"/>
        <v>1.2328767123287672</v>
      </c>
    </row>
    <row r="1703" spans="12:16" ht="15" customHeight="1" x14ac:dyDescent="0.3">
      <c r="L1703" s="171">
        <f t="shared" si="149"/>
        <v>47813</v>
      </c>
      <c r="M1703" s="172">
        <f t="shared" si="148"/>
        <v>0</v>
      </c>
      <c r="N1703" s="172">
        <f t="shared" si="150"/>
        <v>15000</v>
      </c>
      <c r="O1703" s="172">
        <f t="shared" si="151"/>
        <v>2.0547945205479454</v>
      </c>
      <c r="P1703" s="172">
        <f t="shared" si="152"/>
        <v>1.2328767123287672</v>
      </c>
    </row>
    <row r="1704" spans="12:16" ht="15" customHeight="1" x14ac:dyDescent="0.3">
      <c r="L1704" s="171">
        <f t="shared" si="149"/>
        <v>47814</v>
      </c>
      <c r="M1704" s="172">
        <f t="shared" si="148"/>
        <v>0</v>
      </c>
      <c r="N1704" s="172">
        <f t="shared" si="150"/>
        <v>15000</v>
      </c>
      <c r="O1704" s="172">
        <f t="shared" si="151"/>
        <v>2.0547945205479454</v>
      </c>
      <c r="P1704" s="172">
        <f t="shared" si="152"/>
        <v>1.2328767123287672</v>
      </c>
    </row>
    <row r="1705" spans="12:16" ht="15" customHeight="1" x14ac:dyDescent="0.3">
      <c r="L1705" s="171">
        <f t="shared" si="149"/>
        <v>47815</v>
      </c>
      <c r="M1705" s="172">
        <f t="shared" si="148"/>
        <v>0</v>
      </c>
      <c r="N1705" s="172">
        <f t="shared" si="150"/>
        <v>15000</v>
      </c>
      <c r="O1705" s="172">
        <f t="shared" si="151"/>
        <v>2.0547945205479454</v>
      </c>
      <c r="P1705" s="172">
        <f t="shared" si="152"/>
        <v>1.2328767123287672</v>
      </c>
    </row>
    <row r="1706" spans="12:16" ht="15" customHeight="1" x14ac:dyDescent="0.3">
      <c r="L1706" s="171">
        <f t="shared" si="149"/>
        <v>47816</v>
      </c>
      <c r="M1706" s="172">
        <f t="shared" si="148"/>
        <v>0</v>
      </c>
      <c r="N1706" s="172">
        <f t="shared" si="150"/>
        <v>15000</v>
      </c>
      <c r="O1706" s="172">
        <f t="shared" si="151"/>
        <v>2.0547945205479454</v>
      </c>
      <c r="P1706" s="172">
        <f t="shared" si="152"/>
        <v>1.2328767123287672</v>
      </c>
    </row>
    <row r="1707" spans="12:16" ht="15" customHeight="1" x14ac:dyDescent="0.3">
      <c r="L1707" s="171">
        <f t="shared" si="149"/>
        <v>47817</v>
      </c>
      <c r="M1707" s="172">
        <f t="shared" si="148"/>
        <v>0</v>
      </c>
      <c r="N1707" s="172">
        <f t="shared" si="150"/>
        <v>15000</v>
      </c>
      <c r="O1707" s="172">
        <f t="shared" si="151"/>
        <v>2.0547945205479454</v>
      </c>
      <c r="P1707" s="172">
        <f t="shared" si="152"/>
        <v>1.2328767123287672</v>
      </c>
    </row>
    <row r="1708" spans="12:16" ht="15" customHeight="1" x14ac:dyDescent="0.3">
      <c r="L1708" s="171">
        <f t="shared" si="149"/>
        <v>47818</v>
      </c>
      <c r="M1708" s="172">
        <f t="shared" si="148"/>
        <v>0</v>
      </c>
      <c r="N1708" s="172">
        <f t="shared" si="150"/>
        <v>15000</v>
      </c>
      <c r="O1708" s="172">
        <f t="shared" si="151"/>
        <v>2.0547945205479454</v>
      </c>
      <c r="P1708" s="172">
        <f t="shared" si="152"/>
        <v>1.2328767123287672</v>
      </c>
    </row>
    <row r="1709" spans="12:16" ht="15" customHeight="1" x14ac:dyDescent="0.3">
      <c r="L1709" s="171">
        <f t="shared" si="149"/>
        <v>47819</v>
      </c>
      <c r="M1709" s="172">
        <f t="shared" si="148"/>
        <v>0</v>
      </c>
      <c r="N1709" s="172">
        <f t="shared" si="150"/>
        <v>15000</v>
      </c>
      <c r="O1709" s="172">
        <f t="shared" si="151"/>
        <v>2.0547945205479454</v>
      </c>
      <c r="P1709" s="172">
        <f t="shared" si="152"/>
        <v>1.2328767123287672</v>
      </c>
    </row>
    <row r="1710" spans="12:16" ht="15" customHeight="1" x14ac:dyDescent="0.3">
      <c r="L1710" s="171">
        <f t="shared" si="149"/>
        <v>47820</v>
      </c>
      <c r="M1710" s="172">
        <f t="shared" si="148"/>
        <v>0</v>
      </c>
      <c r="N1710" s="172">
        <f t="shared" si="150"/>
        <v>15000</v>
      </c>
      <c r="O1710" s="172">
        <f t="shared" si="151"/>
        <v>2.0547945205479454</v>
      </c>
      <c r="P1710" s="172">
        <f t="shared" si="152"/>
        <v>1.2328767123287672</v>
      </c>
    </row>
    <row r="1711" spans="12:16" ht="15" customHeight="1" x14ac:dyDescent="0.3">
      <c r="L1711" s="171">
        <f t="shared" si="149"/>
        <v>47821</v>
      </c>
      <c r="M1711" s="172">
        <f t="shared" si="148"/>
        <v>0</v>
      </c>
      <c r="N1711" s="172">
        <f t="shared" si="150"/>
        <v>15000</v>
      </c>
      <c r="O1711" s="172">
        <f t="shared" si="151"/>
        <v>2.0547945205479454</v>
      </c>
      <c r="P1711" s="172">
        <f t="shared" si="152"/>
        <v>1.2328767123287672</v>
      </c>
    </row>
    <row r="1712" spans="12:16" ht="15" customHeight="1" x14ac:dyDescent="0.3">
      <c r="L1712" s="171">
        <f t="shared" si="149"/>
        <v>47822</v>
      </c>
      <c r="M1712" s="172">
        <f t="shared" si="148"/>
        <v>0</v>
      </c>
      <c r="N1712" s="172">
        <f t="shared" si="150"/>
        <v>15000</v>
      </c>
      <c r="O1712" s="172">
        <f t="shared" si="151"/>
        <v>2.0547945205479454</v>
      </c>
      <c r="P1712" s="172">
        <f t="shared" si="152"/>
        <v>1.2328767123287672</v>
      </c>
    </row>
    <row r="1713" spans="12:16" ht="15" customHeight="1" x14ac:dyDescent="0.3">
      <c r="L1713" s="171">
        <f t="shared" si="149"/>
        <v>47823</v>
      </c>
      <c r="M1713" s="172">
        <f t="shared" si="148"/>
        <v>0</v>
      </c>
      <c r="N1713" s="172">
        <f t="shared" si="150"/>
        <v>15000</v>
      </c>
      <c r="O1713" s="172">
        <f t="shared" si="151"/>
        <v>2.0547945205479454</v>
      </c>
      <c r="P1713" s="172">
        <f t="shared" si="152"/>
        <v>1.2328767123287672</v>
      </c>
    </row>
    <row r="1714" spans="12:16" ht="15" customHeight="1" x14ac:dyDescent="0.3">
      <c r="L1714" s="171">
        <f t="shared" si="149"/>
        <v>47824</v>
      </c>
      <c r="M1714" s="172">
        <f t="shared" si="148"/>
        <v>0</v>
      </c>
      <c r="N1714" s="172">
        <f t="shared" si="150"/>
        <v>15000</v>
      </c>
      <c r="O1714" s="172">
        <f t="shared" si="151"/>
        <v>2.0547945205479454</v>
      </c>
      <c r="P1714" s="172">
        <f t="shared" si="152"/>
        <v>1.2328767123287672</v>
      </c>
    </row>
    <row r="1715" spans="12:16" ht="15" customHeight="1" x14ac:dyDescent="0.3">
      <c r="L1715" s="171">
        <f t="shared" si="149"/>
        <v>47825</v>
      </c>
      <c r="M1715" s="172">
        <f t="shared" si="148"/>
        <v>0</v>
      </c>
      <c r="N1715" s="172">
        <f t="shared" si="150"/>
        <v>15000</v>
      </c>
      <c r="O1715" s="172">
        <f t="shared" si="151"/>
        <v>2.0547945205479454</v>
      </c>
      <c r="P1715" s="172">
        <f t="shared" si="152"/>
        <v>1.2328767123287672</v>
      </c>
    </row>
    <row r="1716" spans="12:16" ht="15" customHeight="1" x14ac:dyDescent="0.3">
      <c r="L1716" s="171">
        <f t="shared" si="149"/>
        <v>47826</v>
      </c>
      <c r="M1716" s="172">
        <f t="shared" si="148"/>
        <v>0</v>
      </c>
      <c r="N1716" s="172">
        <f t="shared" si="150"/>
        <v>15000</v>
      </c>
      <c r="O1716" s="172">
        <f t="shared" si="151"/>
        <v>2.0547945205479454</v>
      </c>
      <c r="P1716" s="172">
        <f t="shared" si="152"/>
        <v>1.2328767123287672</v>
      </c>
    </row>
    <row r="1717" spans="12:16" ht="15" customHeight="1" x14ac:dyDescent="0.3">
      <c r="L1717" s="171">
        <f t="shared" si="149"/>
        <v>47827</v>
      </c>
      <c r="M1717" s="172">
        <f t="shared" si="148"/>
        <v>0</v>
      </c>
      <c r="N1717" s="172">
        <f t="shared" si="150"/>
        <v>15000</v>
      </c>
      <c r="O1717" s="172">
        <f t="shared" si="151"/>
        <v>2.0547945205479454</v>
      </c>
      <c r="P1717" s="172">
        <f t="shared" si="152"/>
        <v>1.2328767123287672</v>
      </c>
    </row>
    <row r="1718" spans="12:16" ht="15" customHeight="1" x14ac:dyDescent="0.3">
      <c r="L1718" s="171">
        <f t="shared" si="149"/>
        <v>47828</v>
      </c>
      <c r="M1718" s="172">
        <f t="shared" si="148"/>
        <v>0</v>
      </c>
      <c r="N1718" s="172">
        <f t="shared" si="150"/>
        <v>15000</v>
      </c>
      <c r="O1718" s="172">
        <f t="shared" si="151"/>
        <v>2.0547945205479454</v>
      </c>
      <c r="P1718" s="172">
        <f t="shared" si="152"/>
        <v>1.2328767123287672</v>
      </c>
    </row>
    <row r="1719" spans="12:16" ht="15" customHeight="1" x14ac:dyDescent="0.3">
      <c r="L1719" s="171">
        <f t="shared" si="149"/>
        <v>47829</v>
      </c>
      <c r="M1719" s="172">
        <f t="shared" si="148"/>
        <v>0</v>
      </c>
      <c r="N1719" s="172">
        <f t="shared" si="150"/>
        <v>15000</v>
      </c>
      <c r="O1719" s="172">
        <f t="shared" si="151"/>
        <v>2.0547945205479454</v>
      </c>
      <c r="P1719" s="172">
        <f t="shared" si="152"/>
        <v>1.2328767123287672</v>
      </c>
    </row>
    <row r="1720" spans="12:16" ht="15" customHeight="1" x14ac:dyDescent="0.3">
      <c r="L1720" s="171">
        <f t="shared" si="149"/>
        <v>47830</v>
      </c>
      <c r="M1720" s="172">
        <f t="shared" si="148"/>
        <v>0</v>
      </c>
      <c r="N1720" s="172">
        <f t="shared" si="150"/>
        <v>15000</v>
      </c>
      <c r="O1720" s="172">
        <f t="shared" si="151"/>
        <v>2.0547945205479454</v>
      </c>
      <c r="P1720" s="172">
        <f t="shared" si="152"/>
        <v>1.2328767123287672</v>
      </c>
    </row>
    <row r="1721" spans="12:16" ht="15" customHeight="1" x14ac:dyDescent="0.3">
      <c r="L1721" s="171">
        <f t="shared" si="149"/>
        <v>47831</v>
      </c>
      <c r="M1721" s="172">
        <f t="shared" si="148"/>
        <v>0</v>
      </c>
      <c r="N1721" s="172">
        <f t="shared" si="150"/>
        <v>15000</v>
      </c>
      <c r="O1721" s="172">
        <f t="shared" si="151"/>
        <v>2.0547945205479454</v>
      </c>
      <c r="P1721" s="172">
        <f t="shared" si="152"/>
        <v>1.2328767123287672</v>
      </c>
    </row>
    <row r="1722" spans="12:16" ht="15" customHeight="1" x14ac:dyDescent="0.3">
      <c r="L1722" s="171">
        <f t="shared" si="149"/>
        <v>47832</v>
      </c>
      <c r="M1722" s="172">
        <f t="shared" si="148"/>
        <v>0</v>
      </c>
      <c r="N1722" s="172">
        <f t="shared" si="150"/>
        <v>15000</v>
      </c>
      <c r="O1722" s="172">
        <f t="shared" si="151"/>
        <v>2.0547945205479454</v>
      </c>
      <c r="P1722" s="172">
        <f t="shared" si="152"/>
        <v>1.2328767123287672</v>
      </c>
    </row>
    <row r="1723" spans="12:16" ht="15" customHeight="1" x14ac:dyDescent="0.3">
      <c r="L1723" s="171">
        <f t="shared" si="149"/>
        <v>47833</v>
      </c>
      <c r="M1723" s="172">
        <f t="shared" si="148"/>
        <v>0</v>
      </c>
      <c r="N1723" s="172">
        <f t="shared" si="150"/>
        <v>15000</v>
      </c>
      <c r="O1723" s="172">
        <f t="shared" si="151"/>
        <v>2.0547945205479454</v>
      </c>
      <c r="P1723" s="172">
        <f t="shared" si="152"/>
        <v>1.2328767123287672</v>
      </c>
    </row>
    <row r="1724" spans="12:16" ht="15" customHeight="1" x14ac:dyDescent="0.3">
      <c r="L1724" s="171">
        <f t="shared" si="149"/>
        <v>47834</v>
      </c>
      <c r="M1724" s="172">
        <f t="shared" si="148"/>
        <v>0</v>
      </c>
      <c r="N1724" s="172">
        <f t="shared" si="150"/>
        <v>15000</v>
      </c>
      <c r="O1724" s="172">
        <f t="shared" si="151"/>
        <v>2.0547945205479454</v>
      </c>
      <c r="P1724" s="172">
        <f t="shared" si="152"/>
        <v>1.2328767123287672</v>
      </c>
    </row>
    <row r="1725" spans="12:16" ht="15" customHeight="1" x14ac:dyDescent="0.3">
      <c r="L1725" s="171">
        <f t="shared" si="149"/>
        <v>47835</v>
      </c>
      <c r="M1725" s="172">
        <f t="shared" si="148"/>
        <v>0</v>
      </c>
      <c r="N1725" s="172">
        <f t="shared" si="150"/>
        <v>15000</v>
      </c>
      <c r="O1725" s="172">
        <f t="shared" si="151"/>
        <v>2.0547945205479454</v>
      </c>
      <c r="P1725" s="172">
        <f t="shared" si="152"/>
        <v>1.2328767123287672</v>
      </c>
    </row>
    <row r="1726" spans="12:16" ht="15" customHeight="1" x14ac:dyDescent="0.3">
      <c r="L1726" s="171">
        <f t="shared" si="149"/>
        <v>47836</v>
      </c>
      <c r="M1726" s="172">
        <f t="shared" si="148"/>
        <v>0</v>
      </c>
      <c r="N1726" s="172">
        <f t="shared" si="150"/>
        <v>15000</v>
      </c>
      <c r="O1726" s="172">
        <f t="shared" si="151"/>
        <v>2.0547945205479454</v>
      </c>
      <c r="P1726" s="172">
        <f t="shared" si="152"/>
        <v>1.2328767123287672</v>
      </c>
    </row>
    <row r="1727" spans="12:16" ht="15" customHeight="1" x14ac:dyDescent="0.3">
      <c r="L1727" s="171">
        <f t="shared" si="149"/>
        <v>47837</v>
      </c>
      <c r="M1727" s="172">
        <f t="shared" si="148"/>
        <v>0</v>
      </c>
      <c r="N1727" s="172">
        <f t="shared" si="150"/>
        <v>15000</v>
      </c>
      <c r="O1727" s="172">
        <f t="shared" si="151"/>
        <v>2.0547945205479454</v>
      </c>
      <c r="P1727" s="172">
        <f t="shared" si="152"/>
        <v>1.2328767123287672</v>
      </c>
    </row>
    <row r="1728" spans="12:16" ht="15" customHeight="1" x14ac:dyDescent="0.3">
      <c r="L1728" s="171">
        <f t="shared" si="149"/>
        <v>47838</v>
      </c>
      <c r="M1728" s="172">
        <f t="shared" si="148"/>
        <v>0</v>
      </c>
      <c r="N1728" s="172">
        <f t="shared" si="150"/>
        <v>15000</v>
      </c>
      <c r="O1728" s="172">
        <f t="shared" si="151"/>
        <v>2.0547945205479454</v>
      </c>
      <c r="P1728" s="172">
        <f t="shared" si="152"/>
        <v>1.2328767123287672</v>
      </c>
    </row>
    <row r="1729" spans="12:16" ht="15" customHeight="1" x14ac:dyDescent="0.3">
      <c r="L1729" s="171">
        <f t="shared" si="149"/>
        <v>47839</v>
      </c>
      <c r="M1729" s="172">
        <f t="shared" si="148"/>
        <v>0</v>
      </c>
      <c r="N1729" s="172">
        <f t="shared" si="150"/>
        <v>15000</v>
      </c>
      <c r="O1729" s="172">
        <f t="shared" si="151"/>
        <v>2.0547945205479454</v>
      </c>
      <c r="P1729" s="172">
        <f t="shared" si="152"/>
        <v>1.2328767123287672</v>
      </c>
    </row>
    <row r="1730" spans="12:16" ht="15" customHeight="1" x14ac:dyDescent="0.3">
      <c r="L1730" s="171">
        <f t="shared" si="149"/>
        <v>47840</v>
      </c>
      <c r="M1730" s="172">
        <f t="shared" si="148"/>
        <v>0</v>
      </c>
      <c r="N1730" s="172">
        <f t="shared" si="150"/>
        <v>15000</v>
      </c>
      <c r="O1730" s="172">
        <f t="shared" si="151"/>
        <v>2.0547945205479454</v>
      </c>
      <c r="P1730" s="172">
        <f t="shared" si="152"/>
        <v>1.2328767123287672</v>
      </c>
    </row>
    <row r="1731" spans="12:16" ht="15" customHeight="1" x14ac:dyDescent="0.3">
      <c r="L1731" s="171">
        <f t="shared" si="149"/>
        <v>47841</v>
      </c>
      <c r="M1731" s="172">
        <f t="shared" si="148"/>
        <v>0</v>
      </c>
      <c r="N1731" s="172">
        <f t="shared" si="150"/>
        <v>15000</v>
      </c>
      <c r="O1731" s="172">
        <f t="shared" si="151"/>
        <v>2.0547945205479454</v>
      </c>
      <c r="P1731" s="172">
        <f t="shared" si="152"/>
        <v>1.2328767123287672</v>
      </c>
    </row>
    <row r="1732" spans="12:16" ht="15" customHeight="1" x14ac:dyDescent="0.3">
      <c r="L1732" s="171">
        <f t="shared" si="149"/>
        <v>47842</v>
      </c>
      <c r="M1732" s="172">
        <f t="shared" si="148"/>
        <v>0</v>
      </c>
      <c r="N1732" s="172">
        <f t="shared" si="150"/>
        <v>15000</v>
      </c>
      <c r="O1732" s="172">
        <f t="shared" si="151"/>
        <v>2.0547945205479454</v>
      </c>
      <c r="P1732" s="172">
        <f t="shared" si="152"/>
        <v>1.2328767123287672</v>
      </c>
    </row>
    <row r="1733" spans="12:16" ht="15" customHeight="1" x14ac:dyDescent="0.3">
      <c r="L1733" s="171">
        <f t="shared" si="149"/>
        <v>47843</v>
      </c>
      <c r="M1733" s="172">
        <f t="shared" si="148"/>
        <v>0</v>
      </c>
      <c r="N1733" s="172">
        <f t="shared" si="150"/>
        <v>15000</v>
      </c>
      <c r="O1733" s="172">
        <f t="shared" si="151"/>
        <v>2.0547945205479454</v>
      </c>
      <c r="P1733" s="172">
        <f t="shared" si="152"/>
        <v>1.2328767123287672</v>
      </c>
    </row>
    <row r="1734" spans="12:16" ht="15" customHeight="1" x14ac:dyDescent="0.3">
      <c r="L1734" s="171">
        <f t="shared" si="149"/>
        <v>47844</v>
      </c>
      <c r="M1734" s="172">
        <f t="shared" si="148"/>
        <v>0</v>
      </c>
      <c r="N1734" s="172">
        <f t="shared" si="150"/>
        <v>15000</v>
      </c>
      <c r="O1734" s="172">
        <f t="shared" si="151"/>
        <v>2.0547945205479454</v>
      </c>
      <c r="P1734" s="172">
        <f t="shared" si="152"/>
        <v>1.2328767123287672</v>
      </c>
    </row>
    <row r="1735" spans="12:16" ht="15" customHeight="1" x14ac:dyDescent="0.3">
      <c r="L1735" s="171">
        <f t="shared" si="149"/>
        <v>47845</v>
      </c>
      <c r="M1735" s="172">
        <f t="shared" si="148"/>
        <v>0</v>
      </c>
      <c r="N1735" s="172">
        <f t="shared" si="150"/>
        <v>15000</v>
      </c>
      <c r="O1735" s="172">
        <f t="shared" si="151"/>
        <v>2.0547945205479454</v>
      </c>
      <c r="P1735" s="172">
        <f t="shared" si="152"/>
        <v>1.2328767123287672</v>
      </c>
    </row>
    <row r="1736" spans="12:16" ht="15" customHeight="1" x14ac:dyDescent="0.3">
      <c r="L1736" s="171">
        <f t="shared" si="149"/>
        <v>47846</v>
      </c>
      <c r="M1736" s="172">
        <f t="shared" si="148"/>
        <v>0</v>
      </c>
      <c r="N1736" s="172">
        <f t="shared" si="150"/>
        <v>15000</v>
      </c>
      <c r="O1736" s="172">
        <f t="shared" si="151"/>
        <v>2.0547945205479454</v>
      </c>
      <c r="P1736" s="172">
        <f t="shared" si="152"/>
        <v>1.2328767123287672</v>
      </c>
    </row>
    <row r="1737" spans="12:16" ht="15" customHeight="1" x14ac:dyDescent="0.3">
      <c r="L1737" s="171">
        <f t="shared" si="149"/>
        <v>47847</v>
      </c>
      <c r="M1737" s="172">
        <f t="shared" si="148"/>
        <v>0</v>
      </c>
      <c r="N1737" s="172">
        <f t="shared" si="150"/>
        <v>15000</v>
      </c>
      <c r="O1737" s="172">
        <f t="shared" si="151"/>
        <v>2.0547945205479454</v>
      </c>
      <c r="P1737" s="172">
        <f t="shared" si="152"/>
        <v>1.2328767123287672</v>
      </c>
    </row>
    <row r="1738" spans="12:16" ht="15" customHeight="1" x14ac:dyDescent="0.3">
      <c r="L1738" s="171">
        <f t="shared" si="149"/>
        <v>47848</v>
      </c>
      <c r="M1738" s="172">
        <f t="shared" si="148"/>
        <v>0</v>
      </c>
      <c r="N1738" s="172">
        <f t="shared" si="150"/>
        <v>15000</v>
      </c>
      <c r="O1738" s="172">
        <f t="shared" si="151"/>
        <v>2.0547945205479454</v>
      </c>
      <c r="P1738" s="172">
        <f t="shared" si="152"/>
        <v>1.2328767123287672</v>
      </c>
    </row>
    <row r="1739" spans="12:16" ht="15" customHeight="1" x14ac:dyDescent="0.3">
      <c r="L1739" s="171">
        <f t="shared" si="149"/>
        <v>47849</v>
      </c>
      <c r="M1739" s="172">
        <f t="shared" si="148"/>
        <v>0</v>
      </c>
      <c r="N1739" s="172">
        <f t="shared" si="150"/>
        <v>15000</v>
      </c>
      <c r="O1739" s="172">
        <f t="shared" si="151"/>
        <v>2.0547945205479454</v>
      </c>
      <c r="P1739" s="172">
        <f t="shared" si="152"/>
        <v>1.2328767123287672</v>
      </c>
    </row>
    <row r="1740" spans="12:16" ht="15" customHeight="1" x14ac:dyDescent="0.3">
      <c r="L1740" s="171">
        <f t="shared" si="149"/>
        <v>47850</v>
      </c>
      <c r="M1740" s="172">
        <f t="shared" si="148"/>
        <v>0</v>
      </c>
      <c r="N1740" s="172">
        <f t="shared" si="150"/>
        <v>15000</v>
      </c>
      <c r="O1740" s="172">
        <f t="shared" si="151"/>
        <v>2.0547945205479454</v>
      </c>
      <c r="P1740" s="172">
        <f t="shared" si="152"/>
        <v>1.2328767123287672</v>
      </c>
    </row>
    <row r="1741" spans="12:16" ht="15" customHeight="1" x14ac:dyDescent="0.3">
      <c r="L1741" s="171">
        <f t="shared" si="149"/>
        <v>47851</v>
      </c>
      <c r="M1741" s="172">
        <f t="shared" si="148"/>
        <v>0</v>
      </c>
      <c r="N1741" s="172">
        <f t="shared" si="150"/>
        <v>15000</v>
      </c>
      <c r="O1741" s="172">
        <f t="shared" si="151"/>
        <v>2.0547945205479454</v>
      </c>
      <c r="P1741" s="172">
        <f t="shared" si="152"/>
        <v>1.2328767123287672</v>
      </c>
    </row>
    <row r="1742" spans="12:16" ht="15" customHeight="1" x14ac:dyDescent="0.3">
      <c r="L1742" s="171">
        <f t="shared" si="149"/>
        <v>47852</v>
      </c>
      <c r="M1742" s="172">
        <f t="shared" si="148"/>
        <v>0</v>
      </c>
      <c r="N1742" s="172">
        <f t="shared" si="150"/>
        <v>15000</v>
      </c>
      <c r="O1742" s="172">
        <f t="shared" si="151"/>
        <v>2.0547945205479454</v>
      </c>
      <c r="P1742" s="172">
        <f t="shared" si="152"/>
        <v>1.2328767123287672</v>
      </c>
    </row>
    <row r="1743" spans="12:16" ht="15" customHeight="1" x14ac:dyDescent="0.3">
      <c r="L1743" s="171">
        <f t="shared" si="149"/>
        <v>47853</v>
      </c>
      <c r="M1743" s="172">
        <f t="shared" si="148"/>
        <v>0</v>
      </c>
      <c r="N1743" s="172">
        <f t="shared" si="150"/>
        <v>15000</v>
      </c>
      <c r="O1743" s="172">
        <f t="shared" si="151"/>
        <v>2.0547945205479454</v>
      </c>
      <c r="P1743" s="172">
        <f t="shared" si="152"/>
        <v>1.2328767123287672</v>
      </c>
    </row>
    <row r="1744" spans="12:16" ht="15" customHeight="1" x14ac:dyDescent="0.3">
      <c r="L1744" s="171">
        <f t="shared" si="149"/>
        <v>47854</v>
      </c>
      <c r="M1744" s="172">
        <f t="shared" si="148"/>
        <v>0</v>
      </c>
      <c r="N1744" s="172">
        <f t="shared" si="150"/>
        <v>15000</v>
      </c>
      <c r="O1744" s="172">
        <f t="shared" si="151"/>
        <v>2.0547945205479454</v>
      </c>
      <c r="P1744" s="172">
        <f t="shared" si="152"/>
        <v>1.2328767123287672</v>
      </c>
    </row>
    <row r="1745" spans="12:16" ht="15" customHeight="1" x14ac:dyDescent="0.3">
      <c r="L1745" s="171">
        <f t="shared" si="149"/>
        <v>47855</v>
      </c>
      <c r="M1745" s="172">
        <f t="shared" si="148"/>
        <v>0</v>
      </c>
      <c r="N1745" s="172">
        <f t="shared" si="150"/>
        <v>15000</v>
      </c>
      <c r="O1745" s="172">
        <f t="shared" si="151"/>
        <v>2.0547945205479454</v>
      </c>
      <c r="P1745" s="172">
        <f t="shared" si="152"/>
        <v>1.2328767123287672</v>
      </c>
    </row>
    <row r="1746" spans="12:16" ht="15" customHeight="1" x14ac:dyDescent="0.3">
      <c r="L1746" s="171">
        <f t="shared" si="149"/>
        <v>47856</v>
      </c>
      <c r="M1746" s="172">
        <f t="shared" si="148"/>
        <v>0</v>
      </c>
      <c r="N1746" s="172">
        <f t="shared" si="150"/>
        <v>15000</v>
      </c>
      <c r="O1746" s="172">
        <f t="shared" si="151"/>
        <v>2.0547945205479454</v>
      </c>
      <c r="P1746" s="172">
        <f t="shared" si="152"/>
        <v>1.2328767123287672</v>
      </c>
    </row>
    <row r="1747" spans="12:16" ht="15" customHeight="1" x14ac:dyDescent="0.3">
      <c r="L1747" s="171">
        <f t="shared" si="149"/>
        <v>47857</v>
      </c>
      <c r="M1747" s="172">
        <f t="shared" ref="M1747:M1810" si="153">IFERROR(VLOOKUP(L1747,$B$19:$E$80,4,FALSE),0)</f>
        <v>0</v>
      </c>
      <c r="N1747" s="172">
        <f t="shared" si="150"/>
        <v>15000</v>
      </c>
      <c r="O1747" s="172">
        <f t="shared" si="151"/>
        <v>2.0547945205479454</v>
      </c>
      <c r="P1747" s="172">
        <f t="shared" si="152"/>
        <v>1.2328767123287672</v>
      </c>
    </row>
    <row r="1748" spans="12:16" ht="15" customHeight="1" x14ac:dyDescent="0.3">
      <c r="L1748" s="171">
        <f t="shared" ref="L1748:L1811" si="154">IFERROR(IF(MAX(L1747+1,$F$5+1)&gt;$J$10,"-",MAX(L1747+1,$F$5+1)),"-")</f>
        <v>47858</v>
      </c>
      <c r="M1748" s="172">
        <f t="shared" si="153"/>
        <v>0</v>
      </c>
      <c r="N1748" s="172">
        <f t="shared" ref="N1748:N1811" si="155">IF(ISNUMBER(N1747),N1747-M1748,$E$8)</f>
        <v>15000</v>
      </c>
      <c r="O1748" s="172">
        <f t="shared" ref="O1748:O1811" si="156">IFERROR(IF(ISNUMBER(N1747),N1747,$E$8)*IF(L1748&gt;=$J$8,$E$13,$E$12)/IF(MOD(YEAR(L1748),4),365,366)*IF(ISBLANK(L1747),L1748-$F$5,L1748-L1747),0)</f>
        <v>2.0547945205479454</v>
      </c>
      <c r="P1748" s="172">
        <f t="shared" ref="P1748:P1811" si="157">IFERROR(IF(ISNUMBER(N1747),N1747,$E$8)*3%/IF(MOD(YEAR(L1748),4),365,366)*IF(ISBLANK(L1747),(L1748-$F$5),L1748-L1747),0)</f>
        <v>1.2328767123287672</v>
      </c>
    </row>
    <row r="1749" spans="12:16" ht="15" customHeight="1" x14ac:dyDescent="0.3">
      <c r="L1749" s="171">
        <f t="shared" si="154"/>
        <v>47859</v>
      </c>
      <c r="M1749" s="172">
        <f t="shared" si="153"/>
        <v>0</v>
      </c>
      <c r="N1749" s="172">
        <f t="shared" si="155"/>
        <v>15000</v>
      </c>
      <c r="O1749" s="172">
        <f t="shared" si="156"/>
        <v>2.0547945205479454</v>
      </c>
      <c r="P1749" s="172">
        <f t="shared" si="157"/>
        <v>1.2328767123287672</v>
      </c>
    </row>
    <row r="1750" spans="12:16" ht="15" customHeight="1" x14ac:dyDescent="0.3">
      <c r="L1750" s="171">
        <f t="shared" si="154"/>
        <v>47860</v>
      </c>
      <c r="M1750" s="172">
        <f t="shared" si="153"/>
        <v>0</v>
      </c>
      <c r="N1750" s="172">
        <f t="shared" si="155"/>
        <v>15000</v>
      </c>
      <c r="O1750" s="172">
        <f t="shared" si="156"/>
        <v>2.0547945205479454</v>
      </c>
      <c r="P1750" s="172">
        <f t="shared" si="157"/>
        <v>1.2328767123287672</v>
      </c>
    </row>
    <row r="1751" spans="12:16" ht="15" customHeight="1" x14ac:dyDescent="0.3">
      <c r="L1751" s="171">
        <f t="shared" si="154"/>
        <v>47861</v>
      </c>
      <c r="M1751" s="172">
        <f t="shared" si="153"/>
        <v>0</v>
      </c>
      <c r="N1751" s="172">
        <f t="shared" si="155"/>
        <v>15000</v>
      </c>
      <c r="O1751" s="172">
        <f t="shared" si="156"/>
        <v>2.0547945205479454</v>
      </c>
      <c r="P1751" s="172">
        <f t="shared" si="157"/>
        <v>1.2328767123287672</v>
      </c>
    </row>
    <row r="1752" spans="12:16" ht="15" customHeight="1" x14ac:dyDescent="0.3">
      <c r="L1752" s="171">
        <f t="shared" si="154"/>
        <v>47862</v>
      </c>
      <c r="M1752" s="172">
        <f t="shared" si="153"/>
        <v>0</v>
      </c>
      <c r="N1752" s="172">
        <f t="shared" si="155"/>
        <v>15000</v>
      </c>
      <c r="O1752" s="172">
        <f t="shared" si="156"/>
        <v>2.0547945205479454</v>
      </c>
      <c r="P1752" s="172">
        <f t="shared" si="157"/>
        <v>1.2328767123287672</v>
      </c>
    </row>
    <row r="1753" spans="12:16" ht="15" customHeight="1" x14ac:dyDescent="0.3">
      <c r="L1753" s="171">
        <f t="shared" si="154"/>
        <v>47863</v>
      </c>
      <c r="M1753" s="172">
        <f t="shared" si="153"/>
        <v>7500</v>
      </c>
      <c r="N1753" s="172">
        <f t="shared" si="155"/>
        <v>7500</v>
      </c>
      <c r="O1753" s="172">
        <f t="shared" si="156"/>
        <v>2.0547945205479454</v>
      </c>
      <c r="P1753" s="172">
        <f t="shared" si="157"/>
        <v>1.2328767123287672</v>
      </c>
    </row>
    <row r="1754" spans="12:16" ht="15" customHeight="1" x14ac:dyDescent="0.3">
      <c r="L1754" s="171">
        <f t="shared" si="154"/>
        <v>47864</v>
      </c>
      <c r="M1754" s="172">
        <f t="shared" si="153"/>
        <v>0</v>
      </c>
      <c r="N1754" s="172">
        <f t="shared" si="155"/>
        <v>7500</v>
      </c>
      <c r="O1754" s="172">
        <f t="shared" si="156"/>
        <v>1.0273972602739727</v>
      </c>
      <c r="P1754" s="172">
        <f t="shared" si="157"/>
        <v>0.61643835616438358</v>
      </c>
    </row>
    <row r="1755" spans="12:16" ht="15" customHeight="1" x14ac:dyDescent="0.3">
      <c r="L1755" s="171">
        <f t="shared" si="154"/>
        <v>47865</v>
      </c>
      <c r="M1755" s="172">
        <f t="shared" si="153"/>
        <v>0</v>
      </c>
      <c r="N1755" s="172">
        <f t="shared" si="155"/>
        <v>7500</v>
      </c>
      <c r="O1755" s="172">
        <f t="shared" si="156"/>
        <v>1.0273972602739727</v>
      </c>
      <c r="P1755" s="172">
        <f t="shared" si="157"/>
        <v>0.61643835616438358</v>
      </c>
    </row>
    <row r="1756" spans="12:16" ht="15" customHeight="1" x14ac:dyDescent="0.3">
      <c r="L1756" s="171">
        <f t="shared" si="154"/>
        <v>47866</v>
      </c>
      <c r="M1756" s="172">
        <f t="shared" si="153"/>
        <v>0</v>
      </c>
      <c r="N1756" s="172">
        <f t="shared" si="155"/>
        <v>7500</v>
      </c>
      <c r="O1756" s="172">
        <f t="shared" si="156"/>
        <v>1.0273972602739727</v>
      </c>
      <c r="P1756" s="172">
        <f t="shared" si="157"/>
        <v>0.61643835616438358</v>
      </c>
    </row>
    <row r="1757" spans="12:16" ht="15" customHeight="1" x14ac:dyDescent="0.3">
      <c r="L1757" s="171">
        <f t="shared" si="154"/>
        <v>47867</v>
      </c>
      <c r="M1757" s="172">
        <f t="shared" si="153"/>
        <v>0</v>
      </c>
      <c r="N1757" s="172">
        <f t="shared" si="155"/>
        <v>7500</v>
      </c>
      <c r="O1757" s="172">
        <f t="shared" si="156"/>
        <v>1.0273972602739727</v>
      </c>
      <c r="P1757" s="172">
        <f t="shared" si="157"/>
        <v>0.61643835616438358</v>
      </c>
    </row>
    <row r="1758" spans="12:16" ht="15" customHeight="1" x14ac:dyDescent="0.3">
      <c r="L1758" s="171">
        <f t="shared" si="154"/>
        <v>47868</v>
      </c>
      <c r="M1758" s="172">
        <f t="shared" si="153"/>
        <v>0</v>
      </c>
      <c r="N1758" s="172">
        <f t="shared" si="155"/>
        <v>7500</v>
      </c>
      <c r="O1758" s="172">
        <f t="shared" si="156"/>
        <v>1.0273972602739727</v>
      </c>
      <c r="P1758" s="172">
        <f t="shared" si="157"/>
        <v>0.61643835616438358</v>
      </c>
    </row>
    <row r="1759" spans="12:16" ht="15" customHeight="1" x14ac:dyDescent="0.3">
      <c r="L1759" s="171">
        <f t="shared" si="154"/>
        <v>47869</v>
      </c>
      <c r="M1759" s="172">
        <f t="shared" si="153"/>
        <v>0</v>
      </c>
      <c r="N1759" s="172">
        <f t="shared" si="155"/>
        <v>7500</v>
      </c>
      <c r="O1759" s="172">
        <f t="shared" si="156"/>
        <v>1.0273972602739727</v>
      </c>
      <c r="P1759" s="172">
        <f t="shared" si="157"/>
        <v>0.61643835616438358</v>
      </c>
    </row>
    <row r="1760" spans="12:16" ht="15" customHeight="1" x14ac:dyDescent="0.3">
      <c r="L1760" s="171">
        <f t="shared" si="154"/>
        <v>47870</v>
      </c>
      <c r="M1760" s="172">
        <f t="shared" si="153"/>
        <v>0</v>
      </c>
      <c r="N1760" s="172">
        <f t="shared" si="155"/>
        <v>7500</v>
      </c>
      <c r="O1760" s="172">
        <f t="shared" si="156"/>
        <v>1.0273972602739727</v>
      </c>
      <c r="P1760" s="172">
        <f t="shared" si="157"/>
        <v>0.61643835616438358</v>
      </c>
    </row>
    <row r="1761" spans="12:16" ht="15" customHeight="1" x14ac:dyDescent="0.3">
      <c r="L1761" s="171">
        <f t="shared" si="154"/>
        <v>47871</v>
      </c>
      <c r="M1761" s="172">
        <f t="shared" si="153"/>
        <v>0</v>
      </c>
      <c r="N1761" s="172">
        <f t="shared" si="155"/>
        <v>7500</v>
      </c>
      <c r="O1761" s="172">
        <f t="shared" si="156"/>
        <v>1.0273972602739727</v>
      </c>
      <c r="P1761" s="172">
        <f t="shared" si="157"/>
        <v>0.61643835616438358</v>
      </c>
    </row>
    <row r="1762" spans="12:16" ht="15" customHeight="1" x14ac:dyDescent="0.3">
      <c r="L1762" s="171">
        <f t="shared" si="154"/>
        <v>47872</v>
      </c>
      <c r="M1762" s="172">
        <f t="shared" si="153"/>
        <v>0</v>
      </c>
      <c r="N1762" s="172">
        <f t="shared" si="155"/>
        <v>7500</v>
      </c>
      <c r="O1762" s="172">
        <f t="shared" si="156"/>
        <v>1.0273972602739727</v>
      </c>
      <c r="P1762" s="172">
        <f t="shared" si="157"/>
        <v>0.61643835616438358</v>
      </c>
    </row>
    <row r="1763" spans="12:16" ht="15" customHeight="1" x14ac:dyDescent="0.3">
      <c r="L1763" s="171">
        <f t="shared" si="154"/>
        <v>47873</v>
      </c>
      <c r="M1763" s="172">
        <f t="shared" si="153"/>
        <v>0</v>
      </c>
      <c r="N1763" s="172">
        <f t="shared" si="155"/>
        <v>7500</v>
      </c>
      <c r="O1763" s="172">
        <f t="shared" si="156"/>
        <v>1.0273972602739727</v>
      </c>
      <c r="P1763" s="172">
        <f t="shared" si="157"/>
        <v>0.61643835616438358</v>
      </c>
    </row>
    <row r="1764" spans="12:16" ht="15" customHeight="1" x14ac:dyDescent="0.3">
      <c r="L1764" s="171">
        <f t="shared" si="154"/>
        <v>47874</v>
      </c>
      <c r="M1764" s="172">
        <f t="shared" si="153"/>
        <v>0</v>
      </c>
      <c r="N1764" s="172">
        <f t="shared" si="155"/>
        <v>7500</v>
      </c>
      <c r="O1764" s="172">
        <f t="shared" si="156"/>
        <v>1.0273972602739727</v>
      </c>
      <c r="P1764" s="172">
        <f t="shared" si="157"/>
        <v>0.61643835616438358</v>
      </c>
    </row>
    <row r="1765" spans="12:16" ht="15" customHeight="1" x14ac:dyDescent="0.3">
      <c r="L1765" s="171">
        <f t="shared" si="154"/>
        <v>47875</v>
      </c>
      <c r="M1765" s="172">
        <f t="shared" si="153"/>
        <v>0</v>
      </c>
      <c r="N1765" s="172">
        <f t="shared" si="155"/>
        <v>7500</v>
      </c>
      <c r="O1765" s="172">
        <f t="shared" si="156"/>
        <v>1.0273972602739727</v>
      </c>
      <c r="P1765" s="172">
        <f t="shared" si="157"/>
        <v>0.61643835616438358</v>
      </c>
    </row>
    <row r="1766" spans="12:16" ht="15" customHeight="1" x14ac:dyDescent="0.3">
      <c r="L1766" s="171">
        <f t="shared" si="154"/>
        <v>47876</v>
      </c>
      <c r="M1766" s="172">
        <f t="shared" si="153"/>
        <v>0</v>
      </c>
      <c r="N1766" s="172">
        <f t="shared" si="155"/>
        <v>7500</v>
      </c>
      <c r="O1766" s="172">
        <f t="shared" si="156"/>
        <v>1.0273972602739727</v>
      </c>
      <c r="P1766" s="172">
        <f t="shared" si="157"/>
        <v>0.61643835616438358</v>
      </c>
    </row>
    <row r="1767" spans="12:16" ht="15" customHeight="1" x14ac:dyDescent="0.3">
      <c r="L1767" s="171">
        <f t="shared" si="154"/>
        <v>47877</v>
      </c>
      <c r="M1767" s="172">
        <f t="shared" si="153"/>
        <v>0</v>
      </c>
      <c r="N1767" s="172">
        <f t="shared" si="155"/>
        <v>7500</v>
      </c>
      <c r="O1767" s="172">
        <f t="shared" si="156"/>
        <v>1.0273972602739727</v>
      </c>
      <c r="P1767" s="172">
        <f t="shared" si="157"/>
        <v>0.61643835616438358</v>
      </c>
    </row>
    <row r="1768" spans="12:16" ht="15" customHeight="1" x14ac:dyDescent="0.3">
      <c r="L1768" s="171">
        <f t="shared" si="154"/>
        <v>47878</v>
      </c>
      <c r="M1768" s="172">
        <f t="shared" si="153"/>
        <v>0</v>
      </c>
      <c r="N1768" s="172">
        <f t="shared" si="155"/>
        <v>7500</v>
      </c>
      <c r="O1768" s="172">
        <f t="shared" si="156"/>
        <v>1.0273972602739727</v>
      </c>
      <c r="P1768" s="172">
        <f t="shared" si="157"/>
        <v>0.61643835616438358</v>
      </c>
    </row>
    <row r="1769" spans="12:16" ht="15" customHeight="1" x14ac:dyDescent="0.3">
      <c r="L1769" s="171">
        <f t="shared" si="154"/>
        <v>47879</v>
      </c>
      <c r="M1769" s="172">
        <f t="shared" si="153"/>
        <v>0</v>
      </c>
      <c r="N1769" s="172">
        <f t="shared" si="155"/>
        <v>7500</v>
      </c>
      <c r="O1769" s="172">
        <f t="shared" si="156"/>
        <v>1.0273972602739727</v>
      </c>
      <c r="P1769" s="172">
        <f t="shared" si="157"/>
        <v>0.61643835616438358</v>
      </c>
    </row>
    <row r="1770" spans="12:16" ht="15" customHeight="1" x14ac:dyDescent="0.3">
      <c r="L1770" s="171">
        <f t="shared" si="154"/>
        <v>47880</v>
      </c>
      <c r="M1770" s="172">
        <f t="shared" si="153"/>
        <v>0</v>
      </c>
      <c r="N1770" s="172">
        <f t="shared" si="155"/>
        <v>7500</v>
      </c>
      <c r="O1770" s="172">
        <f t="shared" si="156"/>
        <v>1.0273972602739727</v>
      </c>
      <c r="P1770" s="172">
        <f t="shared" si="157"/>
        <v>0.61643835616438358</v>
      </c>
    </row>
    <row r="1771" spans="12:16" ht="15" customHeight="1" x14ac:dyDescent="0.3">
      <c r="L1771" s="171">
        <f t="shared" si="154"/>
        <v>47881</v>
      </c>
      <c r="M1771" s="172">
        <f t="shared" si="153"/>
        <v>0</v>
      </c>
      <c r="N1771" s="172">
        <f t="shared" si="155"/>
        <v>7500</v>
      </c>
      <c r="O1771" s="172">
        <f t="shared" si="156"/>
        <v>1.0273972602739727</v>
      </c>
      <c r="P1771" s="172">
        <f t="shared" si="157"/>
        <v>0.61643835616438358</v>
      </c>
    </row>
    <row r="1772" spans="12:16" ht="15" customHeight="1" x14ac:dyDescent="0.3">
      <c r="L1772" s="171">
        <f t="shared" si="154"/>
        <v>47882</v>
      </c>
      <c r="M1772" s="172">
        <f t="shared" si="153"/>
        <v>0</v>
      </c>
      <c r="N1772" s="172">
        <f t="shared" si="155"/>
        <v>7500</v>
      </c>
      <c r="O1772" s="172">
        <f t="shared" si="156"/>
        <v>1.0273972602739727</v>
      </c>
      <c r="P1772" s="172">
        <f t="shared" si="157"/>
        <v>0.61643835616438358</v>
      </c>
    </row>
    <row r="1773" spans="12:16" ht="15" customHeight="1" x14ac:dyDescent="0.3">
      <c r="L1773" s="171">
        <f t="shared" si="154"/>
        <v>47883</v>
      </c>
      <c r="M1773" s="172">
        <f t="shared" si="153"/>
        <v>0</v>
      </c>
      <c r="N1773" s="172">
        <f t="shared" si="155"/>
        <v>7500</v>
      </c>
      <c r="O1773" s="172">
        <f t="shared" si="156"/>
        <v>1.0273972602739727</v>
      </c>
      <c r="P1773" s="172">
        <f t="shared" si="157"/>
        <v>0.61643835616438358</v>
      </c>
    </row>
    <row r="1774" spans="12:16" ht="15" customHeight="1" x14ac:dyDescent="0.3">
      <c r="L1774" s="171">
        <f t="shared" si="154"/>
        <v>47884</v>
      </c>
      <c r="M1774" s="172">
        <f t="shared" si="153"/>
        <v>0</v>
      </c>
      <c r="N1774" s="172">
        <f t="shared" si="155"/>
        <v>7500</v>
      </c>
      <c r="O1774" s="172">
        <f t="shared" si="156"/>
        <v>1.0273972602739727</v>
      </c>
      <c r="P1774" s="172">
        <f t="shared" si="157"/>
        <v>0.61643835616438358</v>
      </c>
    </row>
    <row r="1775" spans="12:16" ht="15" customHeight="1" x14ac:dyDescent="0.3">
      <c r="L1775" s="171">
        <f t="shared" si="154"/>
        <v>47885</v>
      </c>
      <c r="M1775" s="172">
        <f t="shared" si="153"/>
        <v>0</v>
      </c>
      <c r="N1775" s="172">
        <f t="shared" si="155"/>
        <v>7500</v>
      </c>
      <c r="O1775" s="172">
        <f t="shared" si="156"/>
        <v>1.0273972602739727</v>
      </c>
      <c r="P1775" s="172">
        <f t="shared" si="157"/>
        <v>0.61643835616438358</v>
      </c>
    </row>
    <row r="1776" spans="12:16" ht="15" customHeight="1" x14ac:dyDescent="0.3">
      <c r="L1776" s="171">
        <f t="shared" si="154"/>
        <v>47886</v>
      </c>
      <c r="M1776" s="172">
        <f t="shared" si="153"/>
        <v>0</v>
      </c>
      <c r="N1776" s="172">
        <f t="shared" si="155"/>
        <v>7500</v>
      </c>
      <c r="O1776" s="172">
        <f t="shared" si="156"/>
        <v>1.0273972602739727</v>
      </c>
      <c r="P1776" s="172">
        <f t="shared" si="157"/>
        <v>0.61643835616438358</v>
      </c>
    </row>
    <row r="1777" spans="12:16" ht="15" customHeight="1" x14ac:dyDescent="0.3">
      <c r="L1777" s="171">
        <f t="shared" si="154"/>
        <v>47887</v>
      </c>
      <c r="M1777" s="172">
        <f t="shared" si="153"/>
        <v>0</v>
      </c>
      <c r="N1777" s="172">
        <f t="shared" si="155"/>
        <v>7500</v>
      </c>
      <c r="O1777" s="172">
        <f t="shared" si="156"/>
        <v>1.0273972602739727</v>
      </c>
      <c r="P1777" s="172">
        <f t="shared" si="157"/>
        <v>0.61643835616438358</v>
      </c>
    </row>
    <row r="1778" spans="12:16" ht="15" customHeight="1" x14ac:dyDescent="0.3">
      <c r="L1778" s="171">
        <f t="shared" si="154"/>
        <v>47888</v>
      </c>
      <c r="M1778" s="172">
        <f t="shared" si="153"/>
        <v>0</v>
      </c>
      <c r="N1778" s="172">
        <f t="shared" si="155"/>
        <v>7500</v>
      </c>
      <c r="O1778" s="172">
        <f t="shared" si="156"/>
        <v>1.0273972602739727</v>
      </c>
      <c r="P1778" s="172">
        <f t="shared" si="157"/>
        <v>0.61643835616438358</v>
      </c>
    </row>
    <row r="1779" spans="12:16" ht="15" customHeight="1" x14ac:dyDescent="0.3">
      <c r="L1779" s="171">
        <f t="shared" si="154"/>
        <v>47889</v>
      </c>
      <c r="M1779" s="172">
        <f t="shared" si="153"/>
        <v>0</v>
      </c>
      <c r="N1779" s="172">
        <f t="shared" si="155"/>
        <v>7500</v>
      </c>
      <c r="O1779" s="172">
        <f t="shared" si="156"/>
        <v>1.0273972602739727</v>
      </c>
      <c r="P1779" s="172">
        <f t="shared" si="157"/>
        <v>0.61643835616438358</v>
      </c>
    </row>
    <row r="1780" spans="12:16" ht="15" customHeight="1" x14ac:dyDescent="0.3">
      <c r="L1780" s="171">
        <f t="shared" si="154"/>
        <v>47890</v>
      </c>
      <c r="M1780" s="172">
        <f t="shared" si="153"/>
        <v>0</v>
      </c>
      <c r="N1780" s="172">
        <f t="shared" si="155"/>
        <v>7500</v>
      </c>
      <c r="O1780" s="172">
        <f t="shared" si="156"/>
        <v>1.0273972602739727</v>
      </c>
      <c r="P1780" s="172">
        <f t="shared" si="157"/>
        <v>0.61643835616438358</v>
      </c>
    </row>
    <row r="1781" spans="12:16" ht="15" customHeight="1" x14ac:dyDescent="0.3">
      <c r="L1781" s="171">
        <f t="shared" si="154"/>
        <v>47891</v>
      </c>
      <c r="M1781" s="172">
        <f t="shared" si="153"/>
        <v>0</v>
      </c>
      <c r="N1781" s="172">
        <f t="shared" si="155"/>
        <v>7500</v>
      </c>
      <c r="O1781" s="172">
        <f t="shared" si="156"/>
        <v>1.0273972602739727</v>
      </c>
      <c r="P1781" s="172">
        <f t="shared" si="157"/>
        <v>0.61643835616438358</v>
      </c>
    </row>
    <row r="1782" spans="12:16" ht="15" customHeight="1" x14ac:dyDescent="0.3">
      <c r="L1782" s="171">
        <f t="shared" si="154"/>
        <v>47892</v>
      </c>
      <c r="M1782" s="172">
        <f t="shared" si="153"/>
        <v>0</v>
      </c>
      <c r="N1782" s="172">
        <f t="shared" si="155"/>
        <v>7500</v>
      </c>
      <c r="O1782" s="172">
        <f t="shared" si="156"/>
        <v>1.0273972602739727</v>
      </c>
      <c r="P1782" s="172">
        <f t="shared" si="157"/>
        <v>0.61643835616438358</v>
      </c>
    </row>
    <row r="1783" spans="12:16" ht="15" customHeight="1" x14ac:dyDescent="0.3">
      <c r="L1783" s="171">
        <f t="shared" si="154"/>
        <v>47893</v>
      </c>
      <c r="M1783" s="172">
        <f t="shared" si="153"/>
        <v>0</v>
      </c>
      <c r="N1783" s="172">
        <f t="shared" si="155"/>
        <v>7500</v>
      </c>
      <c r="O1783" s="172">
        <f t="shared" si="156"/>
        <v>1.0273972602739727</v>
      </c>
      <c r="P1783" s="172">
        <f t="shared" si="157"/>
        <v>0.61643835616438358</v>
      </c>
    </row>
    <row r="1784" spans="12:16" ht="15" customHeight="1" x14ac:dyDescent="0.3">
      <c r="L1784" s="171">
        <f t="shared" si="154"/>
        <v>47894</v>
      </c>
      <c r="M1784" s="172">
        <f t="shared" si="153"/>
        <v>0</v>
      </c>
      <c r="N1784" s="172">
        <f t="shared" si="155"/>
        <v>7500</v>
      </c>
      <c r="O1784" s="172">
        <f t="shared" si="156"/>
        <v>1.0273972602739727</v>
      </c>
      <c r="P1784" s="172">
        <f t="shared" si="157"/>
        <v>0.61643835616438358</v>
      </c>
    </row>
    <row r="1785" spans="12:16" ht="15" customHeight="1" x14ac:dyDescent="0.3">
      <c r="L1785" s="171">
        <f t="shared" si="154"/>
        <v>47895</v>
      </c>
      <c r="M1785" s="172">
        <f t="shared" si="153"/>
        <v>0</v>
      </c>
      <c r="N1785" s="172">
        <f t="shared" si="155"/>
        <v>7500</v>
      </c>
      <c r="O1785" s="172">
        <f t="shared" si="156"/>
        <v>1.0273972602739727</v>
      </c>
      <c r="P1785" s="172">
        <f t="shared" si="157"/>
        <v>0.61643835616438358</v>
      </c>
    </row>
    <row r="1786" spans="12:16" ht="15" customHeight="1" x14ac:dyDescent="0.3">
      <c r="L1786" s="171">
        <f t="shared" si="154"/>
        <v>47896</v>
      </c>
      <c r="M1786" s="172">
        <f t="shared" si="153"/>
        <v>0</v>
      </c>
      <c r="N1786" s="172">
        <f t="shared" si="155"/>
        <v>7500</v>
      </c>
      <c r="O1786" s="172">
        <f t="shared" si="156"/>
        <v>1.0273972602739727</v>
      </c>
      <c r="P1786" s="172">
        <f t="shared" si="157"/>
        <v>0.61643835616438358</v>
      </c>
    </row>
    <row r="1787" spans="12:16" ht="15" customHeight="1" x14ac:dyDescent="0.3">
      <c r="L1787" s="171">
        <f t="shared" si="154"/>
        <v>47897</v>
      </c>
      <c r="M1787" s="172">
        <f t="shared" si="153"/>
        <v>0</v>
      </c>
      <c r="N1787" s="172">
        <f t="shared" si="155"/>
        <v>7500</v>
      </c>
      <c r="O1787" s="172">
        <f t="shared" si="156"/>
        <v>1.0273972602739727</v>
      </c>
      <c r="P1787" s="172">
        <f t="shared" si="157"/>
        <v>0.61643835616438358</v>
      </c>
    </row>
    <row r="1788" spans="12:16" ht="15" customHeight="1" x14ac:dyDescent="0.3">
      <c r="L1788" s="171">
        <f t="shared" si="154"/>
        <v>47898</v>
      </c>
      <c r="M1788" s="172">
        <f t="shared" si="153"/>
        <v>0</v>
      </c>
      <c r="N1788" s="172">
        <f t="shared" si="155"/>
        <v>7500</v>
      </c>
      <c r="O1788" s="172">
        <f t="shared" si="156"/>
        <v>1.0273972602739727</v>
      </c>
      <c r="P1788" s="172">
        <f t="shared" si="157"/>
        <v>0.61643835616438358</v>
      </c>
    </row>
    <row r="1789" spans="12:16" ht="15" customHeight="1" x14ac:dyDescent="0.3">
      <c r="L1789" s="171">
        <f t="shared" si="154"/>
        <v>47899</v>
      </c>
      <c r="M1789" s="172">
        <f t="shared" si="153"/>
        <v>0</v>
      </c>
      <c r="N1789" s="172">
        <f t="shared" si="155"/>
        <v>7500</v>
      </c>
      <c r="O1789" s="172">
        <f t="shared" si="156"/>
        <v>1.0273972602739727</v>
      </c>
      <c r="P1789" s="172">
        <f t="shared" si="157"/>
        <v>0.61643835616438358</v>
      </c>
    </row>
    <row r="1790" spans="12:16" ht="15" customHeight="1" x14ac:dyDescent="0.3">
      <c r="L1790" s="171">
        <f t="shared" si="154"/>
        <v>47900</v>
      </c>
      <c r="M1790" s="172">
        <f t="shared" si="153"/>
        <v>0</v>
      </c>
      <c r="N1790" s="172">
        <f t="shared" si="155"/>
        <v>7500</v>
      </c>
      <c r="O1790" s="172">
        <f t="shared" si="156"/>
        <v>1.0273972602739727</v>
      </c>
      <c r="P1790" s="172">
        <f t="shared" si="157"/>
        <v>0.61643835616438358</v>
      </c>
    </row>
    <row r="1791" spans="12:16" ht="15" customHeight="1" x14ac:dyDescent="0.3">
      <c r="L1791" s="171">
        <f t="shared" si="154"/>
        <v>47901</v>
      </c>
      <c r="M1791" s="172">
        <f t="shared" si="153"/>
        <v>0</v>
      </c>
      <c r="N1791" s="172">
        <f t="shared" si="155"/>
        <v>7500</v>
      </c>
      <c r="O1791" s="172">
        <f t="shared" si="156"/>
        <v>1.0273972602739727</v>
      </c>
      <c r="P1791" s="172">
        <f t="shared" si="157"/>
        <v>0.61643835616438358</v>
      </c>
    </row>
    <row r="1792" spans="12:16" ht="15" customHeight="1" x14ac:dyDescent="0.3">
      <c r="L1792" s="171">
        <f t="shared" si="154"/>
        <v>47902</v>
      </c>
      <c r="M1792" s="172">
        <f t="shared" si="153"/>
        <v>0</v>
      </c>
      <c r="N1792" s="172">
        <f t="shared" si="155"/>
        <v>7500</v>
      </c>
      <c r="O1792" s="172">
        <f t="shared" si="156"/>
        <v>1.0273972602739727</v>
      </c>
      <c r="P1792" s="172">
        <f t="shared" si="157"/>
        <v>0.61643835616438358</v>
      </c>
    </row>
    <row r="1793" spans="12:16" ht="15" customHeight="1" x14ac:dyDescent="0.3">
      <c r="L1793" s="171">
        <f t="shared" si="154"/>
        <v>47903</v>
      </c>
      <c r="M1793" s="172">
        <f t="shared" si="153"/>
        <v>0</v>
      </c>
      <c r="N1793" s="172">
        <f t="shared" si="155"/>
        <v>7500</v>
      </c>
      <c r="O1793" s="172">
        <f t="shared" si="156"/>
        <v>1.0273972602739727</v>
      </c>
      <c r="P1793" s="172">
        <f t="shared" si="157"/>
        <v>0.61643835616438358</v>
      </c>
    </row>
    <row r="1794" spans="12:16" ht="15" customHeight="1" x14ac:dyDescent="0.3">
      <c r="L1794" s="171">
        <f t="shared" si="154"/>
        <v>47904</v>
      </c>
      <c r="M1794" s="172">
        <f t="shared" si="153"/>
        <v>0</v>
      </c>
      <c r="N1794" s="172">
        <f t="shared" si="155"/>
        <v>7500</v>
      </c>
      <c r="O1794" s="172">
        <f t="shared" si="156"/>
        <v>1.0273972602739727</v>
      </c>
      <c r="P1794" s="172">
        <f t="shared" si="157"/>
        <v>0.61643835616438358</v>
      </c>
    </row>
    <row r="1795" spans="12:16" ht="15" customHeight="1" x14ac:dyDescent="0.3">
      <c r="L1795" s="171">
        <f t="shared" si="154"/>
        <v>47905</v>
      </c>
      <c r="M1795" s="172">
        <f t="shared" si="153"/>
        <v>0</v>
      </c>
      <c r="N1795" s="172">
        <f t="shared" si="155"/>
        <v>7500</v>
      </c>
      <c r="O1795" s="172">
        <f t="shared" si="156"/>
        <v>1.0273972602739727</v>
      </c>
      <c r="P1795" s="172">
        <f t="shared" si="157"/>
        <v>0.61643835616438358</v>
      </c>
    </row>
    <row r="1796" spans="12:16" ht="15" customHeight="1" x14ac:dyDescent="0.3">
      <c r="L1796" s="171">
        <f t="shared" si="154"/>
        <v>47906</v>
      </c>
      <c r="M1796" s="172">
        <f t="shared" si="153"/>
        <v>0</v>
      </c>
      <c r="N1796" s="172">
        <f t="shared" si="155"/>
        <v>7500</v>
      </c>
      <c r="O1796" s="172">
        <f t="shared" si="156"/>
        <v>1.0273972602739727</v>
      </c>
      <c r="P1796" s="172">
        <f t="shared" si="157"/>
        <v>0.61643835616438358</v>
      </c>
    </row>
    <row r="1797" spans="12:16" ht="15" customHeight="1" x14ac:dyDescent="0.3">
      <c r="L1797" s="171">
        <f t="shared" si="154"/>
        <v>47907</v>
      </c>
      <c r="M1797" s="172">
        <f t="shared" si="153"/>
        <v>0</v>
      </c>
      <c r="N1797" s="172">
        <f t="shared" si="155"/>
        <v>7500</v>
      </c>
      <c r="O1797" s="172">
        <f t="shared" si="156"/>
        <v>1.0273972602739727</v>
      </c>
      <c r="P1797" s="172">
        <f t="shared" si="157"/>
        <v>0.61643835616438358</v>
      </c>
    </row>
    <row r="1798" spans="12:16" ht="15" customHeight="1" x14ac:dyDescent="0.3">
      <c r="L1798" s="171">
        <f t="shared" si="154"/>
        <v>47908</v>
      </c>
      <c r="M1798" s="172">
        <f t="shared" si="153"/>
        <v>0</v>
      </c>
      <c r="N1798" s="172">
        <f t="shared" si="155"/>
        <v>7500</v>
      </c>
      <c r="O1798" s="172">
        <f t="shared" si="156"/>
        <v>1.0273972602739727</v>
      </c>
      <c r="P1798" s="172">
        <f t="shared" si="157"/>
        <v>0.61643835616438358</v>
      </c>
    </row>
    <row r="1799" spans="12:16" ht="15" customHeight="1" x14ac:dyDescent="0.3">
      <c r="L1799" s="171">
        <f t="shared" si="154"/>
        <v>47909</v>
      </c>
      <c r="M1799" s="172">
        <f t="shared" si="153"/>
        <v>0</v>
      </c>
      <c r="N1799" s="172">
        <f t="shared" si="155"/>
        <v>7500</v>
      </c>
      <c r="O1799" s="172">
        <f t="shared" si="156"/>
        <v>1.0273972602739727</v>
      </c>
      <c r="P1799" s="172">
        <f t="shared" si="157"/>
        <v>0.61643835616438358</v>
      </c>
    </row>
    <row r="1800" spans="12:16" ht="15" customHeight="1" x14ac:dyDescent="0.3">
      <c r="L1800" s="171">
        <f t="shared" si="154"/>
        <v>47910</v>
      </c>
      <c r="M1800" s="172">
        <f t="shared" si="153"/>
        <v>0</v>
      </c>
      <c r="N1800" s="172">
        <f t="shared" si="155"/>
        <v>7500</v>
      </c>
      <c r="O1800" s="172">
        <f t="shared" si="156"/>
        <v>1.0273972602739727</v>
      </c>
      <c r="P1800" s="172">
        <f t="shared" si="157"/>
        <v>0.61643835616438358</v>
      </c>
    </row>
    <row r="1801" spans="12:16" ht="15" customHeight="1" x14ac:dyDescent="0.3">
      <c r="L1801" s="171">
        <f t="shared" si="154"/>
        <v>47911</v>
      </c>
      <c r="M1801" s="172">
        <f t="shared" si="153"/>
        <v>0</v>
      </c>
      <c r="N1801" s="172">
        <f t="shared" si="155"/>
        <v>7500</v>
      </c>
      <c r="O1801" s="172">
        <f t="shared" si="156"/>
        <v>1.0273972602739727</v>
      </c>
      <c r="P1801" s="172">
        <f t="shared" si="157"/>
        <v>0.61643835616438358</v>
      </c>
    </row>
    <row r="1802" spans="12:16" ht="15" customHeight="1" x14ac:dyDescent="0.3">
      <c r="L1802" s="171">
        <f t="shared" si="154"/>
        <v>47912</v>
      </c>
      <c r="M1802" s="172">
        <f t="shared" si="153"/>
        <v>0</v>
      </c>
      <c r="N1802" s="172">
        <f t="shared" si="155"/>
        <v>7500</v>
      </c>
      <c r="O1802" s="172">
        <f t="shared" si="156"/>
        <v>1.0273972602739727</v>
      </c>
      <c r="P1802" s="172">
        <f t="shared" si="157"/>
        <v>0.61643835616438358</v>
      </c>
    </row>
    <row r="1803" spans="12:16" ht="15" customHeight="1" x14ac:dyDescent="0.3">
      <c r="L1803" s="171">
        <f t="shared" si="154"/>
        <v>47913</v>
      </c>
      <c r="M1803" s="172">
        <f t="shared" si="153"/>
        <v>0</v>
      </c>
      <c r="N1803" s="172">
        <f t="shared" si="155"/>
        <v>7500</v>
      </c>
      <c r="O1803" s="172">
        <f t="shared" si="156"/>
        <v>1.0273972602739727</v>
      </c>
      <c r="P1803" s="172">
        <f t="shared" si="157"/>
        <v>0.61643835616438358</v>
      </c>
    </row>
    <row r="1804" spans="12:16" ht="15" customHeight="1" x14ac:dyDescent="0.3">
      <c r="L1804" s="171">
        <f t="shared" si="154"/>
        <v>47914</v>
      </c>
      <c r="M1804" s="172">
        <f t="shared" si="153"/>
        <v>0</v>
      </c>
      <c r="N1804" s="172">
        <f t="shared" si="155"/>
        <v>7500</v>
      </c>
      <c r="O1804" s="172">
        <f t="shared" si="156"/>
        <v>1.0273972602739727</v>
      </c>
      <c r="P1804" s="172">
        <f t="shared" si="157"/>
        <v>0.61643835616438358</v>
      </c>
    </row>
    <row r="1805" spans="12:16" ht="15" customHeight="1" x14ac:dyDescent="0.3">
      <c r="L1805" s="171">
        <f t="shared" si="154"/>
        <v>47915</v>
      </c>
      <c r="M1805" s="172">
        <f t="shared" si="153"/>
        <v>0</v>
      </c>
      <c r="N1805" s="172">
        <f t="shared" si="155"/>
        <v>7500</v>
      </c>
      <c r="O1805" s="172">
        <f t="shared" si="156"/>
        <v>1.0273972602739727</v>
      </c>
      <c r="P1805" s="172">
        <f t="shared" si="157"/>
        <v>0.61643835616438358</v>
      </c>
    </row>
    <row r="1806" spans="12:16" ht="15" customHeight="1" x14ac:dyDescent="0.3">
      <c r="L1806" s="171">
        <f t="shared" si="154"/>
        <v>47916</v>
      </c>
      <c r="M1806" s="172">
        <f t="shared" si="153"/>
        <v>0</v>
      </c>
      <c r="N1806" s="172">
        <f t="shared" si="155"/>
        <v>7500</v>
      </c>
      <c r="O1806" s="172">
        <f t="shared" si="156"/>
        <v>1.0273972602739727</v>
      </c>
      <c r="P1806" s="172">
        <f t="shared" si="157"/>
        <v>0.61643835616438358</v>
      </c>
    </row>
    <row r="1807" spans="12:16" ht="15" customHeight="1" x14ac:dyDescent="0.3">
      <c r="L1807" s="171">
        <f t="shared" si="154"/>
        <v>47917</v>
      </c>
      <c r="M1807" s="172">
        <f t="shared" si="153"/>
        <v>0</v>
      </c>
      <c r="N1807" s="172">
        <f t="shared" si="155"/>
        <v>7500</v>
      </c>
      <c r="O1807" s="172">
        <f t="shared" si="156"/>
        <v>1.0273972602739727</v>
      </c>
      <c r="P1807" s="172">
        <f t="shared" si="157"/>
        <v>0.61643835616438358</v>
      </c>
    </row>
    <row r="1808" spans="12:16" ht="15" customHeight="1" x14ac:dyDescent="0.3">
      <c r="L1808" s="171">
        <f t="shared" si="154"/>
        <v>47918</v>
      </c>
      <c r="M1808" s="172">
        <f t="shared" si="153"/>
        <v>0</v>
      </c>
      <c r="N1808" s="172">
        <f t="shared" si="155"/>
        <v>7500</v>
      </c>
      <c r="O1808" s="172">
        <f t="shared" si="156"/>
        <v>1.0273972602739727</v>
      </c>
      <c r="P1808" s="172">
        <f t="shared" si="157"/>
        <v>0.61643835616438358</v>
      </c>
    </row>
    <row r="1809" spans="12:16" ht="15" customHeight="1" x14ac:dyDescent="0.3">
      <c r="L1809" s="171">
        <f t="shared" si="154"/>
        <v>47919</v>
      </c>
      <c r="M1809" s="172">
        <f t="shared" si="153"/>
        <v>0</v>
      </c>
      <c r="N1809" s="172">
        <f t="shared" si="155"/>
        <v>7500</v>
      </c>
      <c r="O1809" s="172">
        <f t="shared" si="156"/>
        <v>1.0273972602739727</v>
      </c>
      <c r="P1809" s="172">
        <f t="shared" si="157"/>
        <v>0.61643835616438358</v>
      </c>
    </row>
    <row r="1810" spans="12:16" ht="15" customHeight="1" x14ac:dyDescent="0.3">
      <c r="L1810" s="171">
        <f t="shared" si="154"/>
        <v>47920</v>
      </c>
      <c r="M1810" s="172">
        <f t="shared" si="153"/>
        <v>0</v>
      </c>
      <c r="N1810" s="172">
        <f t="shared" si="155"/>
        <v>7500</v>
      </c>
      <c r="O1810" s="172">
        <f t="shared" si="156"/>
        <v>1.0273972602739727</v>
      </c>
      <c r="P1810" s="172">
        <f t="shared" si="157"/>
        <v>0.61643835616438358</v>
      </c>
    </row>
    <row r="1811" spans="12:16" ht="15" customHeight="1" x14ac:dyDescent="0.3">
      <c r="L1811" s="171">
        <f t="shared" si="154"/>
        <v>47921</v>
      </c>
      <c r="M1811" s="172">
        <f t="shared" ref="M1811:M1874" si="158">IFERROR(VLOOKUP(L1811,$B$19:$E$80,4,FALSE),0)</f>
        <v>0</v>
      </c>
      <c r="N1811" s="172">
        <f t="shared" si="155"/>
        <v>7500</v>
      </c>
      <c r="O1811" s="172">
        <f t="shared" si="156"/>
        <v>1.0273972602739727</v>
      </c>
      <c r="P1811" s="172">
        <f t="shared" si="157"/>
        <v>0.61643835616438358</v>
      </c>
    </row>
    <row r="1812" spans="12:16" ht="15" customHeight="1" x14ac:dyDescent="0.3">
      <c r="L1812" s="171">
        <f t="shared" ref="L1812:L1875" si="159">IFERROR(IF(MAX(L1811+1,$F$5+1)&gt;$J$10,"-",MAX(L1811+1,$F$5+1)),"-")</f>
        <v>47922</v>
      </c>
      <c r="M1812" s="172">
        <f t="shared" si="158"/>
        <v>0</v>
      </c>
      <c r="N1812" s="172">
        <f t="shared" ref="N1812:N1875" si="160">IF(ISNUMBER(N1811),N1811-M1812,$E$8)</f>
        <v>7500</v>
      </c>
      <c r="O1812" s="172">
        <f t="shared" ref="O1812:O1875" si="161">IFERROR(IF(ISNUMBER(N1811),N1811,$E$8)*IF(L1812&gt;=$J$8,$E$13,$E$12)/IF(MOD(YEAR(L1812),4),365,366)*IF(ISBLANK(L1811),L1812-$F$5,L1812-L1811),0)</f>
        <v>1.0273972602739727</v>
      </c>
      <c r="P1812" s="172">
        <f t="shared" ref="P1812:P1875" si="162">IFERROR(IF(ISNUMBER(N1811),N1811,$E$8)*3%/IF(MOD(YEAR(L1812),4),365,366)*IF(ISBLANK(L1811),(L1812-$F$5),L1812-L1811),0)</f>
        <v>0.61643835616438358</v>
      </c>
    </row>
    <row r="1813" spans="12:16" ht="15" customHeight="1" x14ac:dyDescent="0.3">
      <c r="L1813" s="171">
        <f t="shared" si="159"/>
        <v>47923</v>
      </c>
      <c r="M1813" s="172">
        <f t="shared" si="158"/>
        <v>0</v>
      </c>
      <c r="N1813" s="172">
        <f t="shared" si="160"/>
        <v>7500</v>
      </c>
      <c r="O1813" s="172">
        <f t="shared" si="161"/>
        <v>1.0273972602739727</v>
      </c>
      <c r="P1813" s="172">
        <f t="shared" si="162"/>
        <v>0.61643835616438358</v>
      </c>
    </row>
    <row r="1814" spans="12:16" ht="15" customHeight="1" x14ac:dyDescent="0.3">
      <c r="L1814" s="171">
        <f t="shared" si="159"/>
        <v>47924</v>
      </c>
      <c r="M1814" s="172">
        <f t="shared" si="158"/>
        <v>0</v>
      </c>
      <c r="N1814" s="172">
        <f t="shared" si="160"/>
        <v>7500</v>
      </c>
      <c r="O1814" s="172">
        <f t="shared" si="161"/>
        <v>1.0273972602739727</v>
      </c>
      <c r="P1814" s="172">
        <f t="shared" si="162"/>
        <v>0.61643835616438358</v>
      </c>
    </row>
    <row r="1815" spans="12:16" ht="15" customHeight="1" x14ac:dyDescent="0.3">
      <c r="L1815" s="171">
        <f t="shared" si="159"/>
        <v>47925</v>
      </c>
      <c r="M1815" s="172">
        <f t="shared" si="158"/>
        <v>0</v>
      </c>
      <c r="N1815" s="172">
        <f t="shared" si="160"/>
        <v>7500</v>
      </c>
      <c r="O1815" s="172">
        <f t="shared" si="161"/>
        <v>1.0273972602739727</v>
      </c>
      <c r="P1815" s="172">
        <f t="shared" si="162"/>
        <v>0.61643835616438358</v>
      </c>
    </row>
    <row r="1816" spans="12:16" ht="15" customHeight="1" x14ac:dyDescent="0.3">
      <c r="L1816" s="171">
        <f t="shared" si="159"/>
        <v>47926</v>
      </c>
      <c r="M1816" s="172">
        <f t="shared" si="158"/>
        <v>0</v>
      </c>
      <c r="N1816" s="172">
        <f t="shared" si="160"/>
        <v>7500</v>
      </c>
      <c r="O1816" s="172">
        <f t="shared" si="161"/>
        <v>1.0273972602739727</v>
      </c>
      <c r="P1816" s="172">
        <f t="shared" si="162"/>
        <v>0.61643835616438358</v>
      </c>
    </row>
    <row r="1817" spans="12:16" ht="15" customHeight="1" x14ac:dyDescent="0.3">
      <c r="L1817" s="171">
        <f t="shared" si="159"/>
        <v>47927</v>
      </c>
      <c r="M1817" s="172">
        <f t="shared" si="158"/>
        <v>0</v>
      </c>
      <c r="N1817" s="172">
        <f t="shared" si="160"/>
        <v>7500</v>
      </c>
      <c r="O1817" s="172">
        <f t="shared" si="161"/>
        <v>1.0273972602739727</v>
      </c>
      <c r="P1817" s="172">
        <f t="shared" si="162"/>
        <v>0.61643835616438358</v>
      </c>
    </row>
    <row r="1818" spans="12:16" ht="15" customHeight="1" x14ac:dyDescent="0.3">
      <c r="L1818" s="171">
        <f t="shared" si="159"/>
        <v>47928</v>
      </c>
      <c r="M1818" s="172">
        <f t="shared" si="158"/>
        <v>0</v>
      </c>
      <c r="N1818" s="172">
        <f t="shared" si="160"/>
        <v>7500</v>
      </c>
      <c r="O1818" s="172">
        <f t="shared" si="161"/>
        <v>1.0273972602739727</v>
      </c>
      <c r="P1818" s="172">
        <f t="shared" si="162"/>
        <v>0.61643835616438358</v>
      </c>
    </row>
    <row r="1819" spans="12:16" ht="15" customHeight="1" x14ac:dyDescent="0.3">
      <c r="L1819" s="171">
        <f t="shared" si="159"/>
        <v>47929</v>
      </c>
      <c r="M1819" s="172">
        <f t="shared" si="158"/>
        <v>0</v>
      </c>
      <c r="N1819" s="172">
        <f t="shared" si="160"/>
        <v>7500</v>
      </c>
      <c r="O1819" s="172">
        <f t="shared" si="161"/>
        <v>1.0273972602739727</v>
      </c>
      <c r="P1819" s="172">
        <f t="shared" si="162"/>
        <v>0.61643835616438358</v>
      </c>
    </row>
    <row r="1820" spans="12:16" ht="15" customHeight="1" x14ac:dyDescent="0.3">
      <c r="L1820" s="171">
        <f t="shared" si="159"/>
        <v>47930</v>
      </c>
      <c r="M1820" s="172">
        <f t="shared" si="158"/>
        <v>0</v>
      </c>
      <c r="N1820" s="172">
        <f t="shared" si="160"/>
        <v>7500</v>
      </c>
      <c r="O1820" s="172">
        <f t="shared" si="161"/>
        <v>1.0273972602739727</v>
      </c>
      <c r="P1820" s="172">
        <f t="shared" si="162"/>
        <v>0.61643835616438358</v>
      </c>
    </row>
    <row r="1821" spans="12:16" ht="15" customHeight="1" x14ac:dyDescent="0.3">
      <c r="L1821" s="171">
        <f t="shared" si="159"/>
        <v>47931</v>
      </c>
      <c r="M1821" s="172">
        <f t="shared" si="158"/>
        <v>0</v>
      </c>
      <c r="N1821" s="172">
        <f t="shared" si="160"/>
        <v>7500</v>
      </c>
      <c r="O1821" s="172">
        <f t="shared" si="161"/>
        <v>1.0273972602739727</v>
      </c>
      <c r="P1821" s="172">
        <f t="shared" si="162"/>
        <v>0.61643835616438358</v>
      </c>
    </row>
    <row r="1822" spans="12:16" ht="15" customHeight="1" x14ac:dyDescent="0.3">
      <c r="L1822" s="171">
        <f t="shared" si="159"/>
        <v>47932</v>
      </c>
      <c r="M1822" s="172">
        <f t="shared" si="158"/>
        <v>0</v>
      </c>
      <c r="N1822" s="172">
        <f t="shared" si="160"/>
        <v>7500</v>
      </c>
      <c r="O1822" s="172">
        <f t="shared" si="161"/>
        <v>1.0273972602739727</v>
      </c>
      <c r="P1822" s="172">
        <f t="shared" si="162"/>
        <v>0.61643835616438358</v>
      </c>
    </row>
    <row r="1823" spans="12:16" ht="15" customHeight="1" x14ac:dyDescent="0.3">
      <c r="L1823" s="171">
        <f t="shared" si="159"/>
        <v>47933</v>
      </c>
      <c r="M1823" s="172">
        <f t="shared" si="158"/>
        <v>0</v>
      </c>
      <c r="N1823" s="172">
        <f t="shared" si="160"/>
        <v>7500</v>
      </c>
      <c r="O1823" s="172">
        <f t="shared" si="161"/>
        <v>1.0273972602739727</v>
      </c>
      <c r="P1823" s="172">
        <f t="shared" si="162"/>
        <v>0.61643835616438358</v>
      </c>
    </row>
    <row r="1824" spans="12:16" ht="15" customHeight="1" x14ac:dyDescent="0.3">
      <c r="L1824" s="171">
        <f t="shared" si="159"/>
        <v>47934</v>
      </c>
      <c r="M1824" s="172">
        <f t="shared" si="158"/>
        <v>0</v>
      </c>
      <c r="N1824" s="172">
        <f t="shared" si="160"/>
        <v>7500</v>
      </c>
      <c r="O1824" s="172">
        <f t="shared" si="161"/>
        <v>1.0273972602739727</v>
      </c>
      <c r="P1824" s="172">
        <f t="shared" si="162"/>
        <v>0.61643835616438358</v>
      </c>
    </row>
    <row r="1825" spans="12:16" ht="15" customHeight="1" x14ac:dyDescent="0.3">
      <c r="L1825" s="171">
        <f t="shared" si="159"/>
        <v>47935</v>
      </c>
      <c r="M1825" s="172">
        <f t="shared" si="158"/>
        <v>0</v>
      </c>
      <c r="N1825" s="172">
        <f t="shared" si="160"/>
        <v>7500</v>
      </c>
      <c r="O1825" s="172">
        <f t="shared" si="161"/>
        <v>1.0273972602739727</v>
      </c>
      <c r="P1825" s="172">
        <f t="shared" si="162"/>
        <v>0.61643835616438358</v>
      </c>
    </row>
    <row r="1826" spans="12:16" ht="15" customHeight="1" x14ac:dyDescent="0.3">
      <c r="L1826" s="171">
        <f t="shared" si="159"/>
        <v>47936</v>
      </c>
      <c r="M1826" s="172">
        <f t="shared" si="158"/>
        <v>0</v>
      </c>
      <c r="N1826" s="172">
        <f t="shared" si="160"/>
        <v>7500</v>
      </c>
      <c r="O1826" s="172">
        <f t="shared" si="161"/>
        <v>1.0273972602739727</v>
      </c>
      <c r="P1826" s="172">
        <f t="shared" si="162"/>
        <v>0.61643835616438358</v>
      </c>
    </row>
    <row r="1827" spans="12:16" ht="15" customHeight="1" x14ac:dyDescent="0.3">
      <c r="L1827" s="171">
        <f t="shared" si="159"/>
        <v>47937</v>
      </c>
      <c r="M1827" s="172">
        <f t="shared" si="158"/>
        <v>0</v>
      </c>
      <c r="N1827" s="172">
        <f t="shared" si="160"/>
        <v>7500</v>
      </c>
      <c r="O1827" s="172">
        <f t="shared" si="161"/>
        <v>1.0273972602739727</v>
      </c>
      <c r="P1827" s="172">
        <f t="shared" si="162"/>
        <v>0.61643835616438358</v>
      </c>
    </row>
    <row r="1828" spans="12:16" ht="15" customHeight="1" x14ac:dyDescent="0.3">
      <c r="L1828" s="171">
        <f t="shared" si="159"/>
        <v>47938</v>
      </c>
      <c r="M1828" s="172">
        <f t="shared" si="158"/>
        <v>0</v>
      </c>
      <c r="N1828" s="172">
        <f t="shared" si="160"/>
        <v>7500</v>
      </c>
      <c r="O1828" s="172">
        <f t="shared" si="161"/>
        <v>1.0273972602739727</v>
      </c>
      <c r="P1828" s="172">
        <f t="shared" si="162"/>
        <v>0.61643835616438358</v>
      </c>
    </row>
    <row r="1829" spans="12:16" ht="15" customHeight="1" x14ac:dyDescent="0.3">
      <c r="L1829" s="171">
        <f t="shared" si="159"/>
        <v>47939</v>
      </c>
      <c r="M1829" s="172">
        <f t="shared" si="158"/>
        <v>0</v>
      </c>
      <c r="N1829" s="172">
        <f t="shared" si="160"/>
        <v>7500</v>
      </c>
      <c r="O1829" s="172">
        <f t="shared" si="161"/>
        <v>1.0273972602739727</v>
      </c>
      <c r="P1829" s="172">
        <f t="shared" si="162"/>
        <v>0.61643835616438358</v>
      </c>
    </row>
    <row r="1830" spans="12:16" ht="15" customHeight="1" x14ac:dyDescent="0.3">
      <c r="L1830" s="171">
        <f t="shared" si="159"/>
        <v>47940</v>
      </c>
      <c r="M1830" s="172">
        <f t="shared" si="158"/>
        <v>0</v>
      </c>
      <c r="N1830" s="172">
        <f t="shared" si="160"/>
        <v>7500</v>
      </c>
      <c r="O1830" s="172">
        <f t="shared" si="161"/>
        <v>1.0273972602739727</v>
      </c>
      <c r="P1830" s="172">
        <f t="shared" si="162"/>
        <v>0.61643835616438358</v>
      </c>
    </row>
    <row r="1831" spans="12:16" ht="15" customHeight="1" x14ac:dyDescent="0.3">
      <c r="L1831" s="171">
        <f t="shared" si="159"/>
        <v>47941</v>
      </c>
      <c r="M1831" s="172">
        <f t="shared" si="158"/>
        <v>0</v>
      </c>
      <c r="N1831" s="172">
        <f t="shared" si="160"/>
        <v>7500</v>
      </c>
      <c r="O1831" s="172">
        <f t="shared" si="161"/>
        <v>1.0273972602739727</v>
      </c>
      <c r="P1831" s="172">
        <f t="shared" si="162"/>
        <v>0.61643835616438358</v>
      </c>
    </row>
    <row r="1832" spans="12:16" ht="15" customHeight="1" x14ac:dyDescent="0.3">
      <c r="L1832" s="171">
        <f t="shared" si="159"/>
        <v>47942</v>
      </c>
      <c r="M1832" s="172">
        <f t="shared" si="158"/>
        <v>0</v>
      </c>
      <c r="N1832" s="172">
        <f t="shared" si="160"/>
        <v>7500</v>
      </c>
      <c r="O1832" s="172">
        <f t="shared" si="161"/>
        <v>1.0273972602739727</v>
      </c>
      <c r="P1832" s="172">
        <f t="shared" si="162"/>
        <v>0.61643835616438358</v>
      </c>
    </row>
    <row r="1833" spans="12:16" ht="15" customHeight="1" x14ac:dyDescent="0.3">
      <c r="L1833" s="171">
        <f t="shared" si="159"/>
        <v>47943</v>
      </c>
      <c r="M1833" s="172">
        <f t="shared" si="158"/>
        <v>0</v>
      </c>
      <c r="N1833" s="172">
        <f t="shared" si="160"/>
        <v>7500</v>
      </c>
      <c r="O1833" s="172">
        <f t="shared" si="161"/>
        <v>1.0273972602739727</v>
      </c>
      <c r="P1833" s="172">
        <f t="shared" si="162"/>
        <v>0.61643835616438358</v>
      </c>
    </row>
    <row r="1834" spans="12:16" ht="15" customHeight="1" x14ac:dyDescent="0.3">
      <c r="L1834" s="171">
        <f t="shared" si="159"/>
        <v>47944</v>
      </c>
      <c r="M1834" s="172">
        <f t="shared" si="158"/>
        <v>0</v>
      </c>
      <c r="N1834" s="172">
        <f t="shared" si="160"/>
        <v>7500</v>
      </c>
      <c r="O1834" s="172">
        <f t="shared" si="161"/>
        <v>1.0273972602739727</v>
      </c>
      <c r="P1834" s="172">
        <f t="shared" si="162"/>
        <v>0.61643835616438358</v>
      </c>
    </row>
    <row r="1835" spans="12:16" ht="15" customHeight="1" x14ac:dyDescent="0.3">
      <c r="L1835" s="171">
        <f t="shared" si="159"/>
        <v>47945</v>
      </c>
      <c r="M1835" s="172">
        <f t="shared" si="158"/>
        <v>0</v>
      </c>
      <c r="N1835" s="172">
        <f t="shared" si="160"/>
        <v>7500</v>
      </c>
      <c r="O1835" s="172">
        <f t="shared" si="161"/>
        <v>1.0273972602739727</v>
      </c>
      <c r="P1835" s="172">
        <f t="shared" si="162"/>
        <v>0.61643835616438358</v>
      </c>
    </row>
    <row r="1836" spans="12:16" ht="15" customHeight="1" x14ac:dyDescent="0.3">
      <c r="L1836" s="171">
        <f t="shared" si="159"/>
        <v>47946</v>
      </c>
      <c r="M1836" s="172">
        <f t="shared" si="158"/>
        <v>0</v>
      </c>
      <c r="N1836" s="172">
        <f t="shared" si="160"/>
        <v>7500</v>
      </c>
      <c r="O1836" s="172">
        <f t="shared" si="161"/>
        <v>1.0273972602739727</v>
      </c>
      <c r="P1836" s="172">
        <f t="shared" si="162"/>
        <v>0.61643835616438358</v>
      </c>
    </row>
    <row r="1837" spans="12:16" ht="15" customHeight="1" x14ac:dyDescent="0.3">
      <c r="L1837" s="171">
        <f t="shared" si="159"/>
        <v>47947</v>
      </c>
      <c r="M1837" s="172">
        <f t="shared" si="158"/>
        <v>0</v>
      </c>
      <c r="N1837" s="172">
        <f t="shared" si="160"/>
        <v>7500</v>
      </c>
      <c r="O1837" s="172">
        <f t="shared" si="161"/>
        <v>1.0273972602739727</v>
      </c>
      <c r="P1837" s="172">
        <f t="shared" si="162"/>
        <v>0.61643835616438358</v>
      </c>
    </row>
    <row r="1838" spans="12:16" ht="15" customHeight="1" x14ac:dyDescent="0.3">
      <c r="L1838" s="171">
        <f t="shared" si="159"/>
        <v>47948</v>
      </c>
      <c r="M1838" s="172">
        <f t="shared" si="158"/>
        <v>0</v>
      </c>
      <c r="N1838" s="172">
        <f t="shared" si="160"/>
        <v>7500</v>
      </c>
      <c r="O1838" s="172">
        <f t="shared" si="161"/>
        <v>1.0273972602739727</v>
      </c>
      <c r="P1838" s="172">
        <f t="shared" si="162"/>
        <v>0.61643835616438358</v>
      </c>
    </row>
    <row r="1839" spans="12:16" ht="15" customHeight="1" x14ac:dyDescent="0.3">
      <c r="L1839" s="171">
        <f t="shared" si="159"/>
        <v>47949</v>
      </c>
      <c r="M1839" s="172">
        <f t="shared" si="158"/>
        <v>0</v>
      </c>
      <c r="N1839" s="172">
        <f t="shared" si="160"/>
        <v>7500</v>
      </c>
      <c r="O1839" s="172">
        <f t="shared" si="161"/>
        <v>1.0273972602739727</v>
      </c>
      <c r="P1839" s="172">
        <f t="shared" si="162"/>
        <v>0.61643835616438358</v>
      </c>
    </row>
    <row r="1840" spans="12:16" ht="15" customHeight="1" x14ac:dyDescent="0.3">
      <c r="L1840" s="171">
        <f t="shared" si="159"/>
        <v>47950</v>
      </c>
      <c r="M1840" s="172">
        <f t="shared" si="158"/>
        <v>0</v>
      </c>
      <c r="N1840" s="172">
        <f t="shared" si="160"/>
        <v>7500</v>
      </c>
      <c r="O1840" s="172">
        <f t="shared" si="161"/>
        <v>1.0273972602739727</v>
      </c>
      <c r="P1840" s="172">
        <f t="shared" si="162"/>
        <v>0.61643835616438358</v>
      </c>
    </row>
    <row r="1841" spans="12:16" ht="15" customHeight="1" x14ac:dyDescent="0.3">
      <c r="L1841" s="171">
        <f t="shared" si="159"/>
        <v>47951</v>
      </c>
      <c r="M1841" s="172">
        <f t="shared" si="158"/>
        <v>0</v>
      </c>
      <c r="N1841" s="172">
        <f t="shared" si="160"/>
        <v>7500</v>
      </c>
      <c r="O1841" s="172">
        <f t="shared" si="161"/>
        <v>1.0273972602739727</v>
      </c>
      <c r="P1841" s="172">
        <f t="shared" si="162"/>
        <v>0.61643835616438358</v>
      </c>
    </row>
    <row r="1842" spans="12:16" ht="15" customHeight="1" x14ac:dyDescent="0.3">
      <c r="L1842" s="171">
        <f t="shared" si="159"/>
        <v>47952</v>
      </c>
      <c r="M1842" s="172">
        <f t="shared" si="158"/>
        <v>0</v>
      </c>
      <c r="N1842" s="172">
        <f t="shared" si="160"/>
        <v>7500</v>
      </c>
      <c r="O1842" s="172">
        <f t="shared" si="161"/>
        <v>1.0273972602739727</v>
      </c>
      <c r="P1842" s="172">
        <f t="shared" si="162"/>
        <v>0.61643835616438358</v>
      </c>
    </row>
    <row r="1843" spans="12:16" ht="15" customHeight="1" x14ac:dyDescent="0.3">
      <c r="L1843" s="171">
        <f t="shared" si="159"/>
        <v>47953</v>
      </c>
      <c r="M1843" s="172">
        <f t="shared" si="158"/>
        <v>0</v>
      </c>
      <c r="N1843" s="172">
        <f t="shared" si="160"/>
        <v>7500</v>
      </c>
      <c r="O1843" s="172">
        <f t="shared" si="161"/>
        <v>1.0273972602739727</v>
      </c>
      <c r="P1843" s="172">
        <f t="shared" si="162"/>
        <v>0.61643835616438358</v>
      </c>
    </row>
    <row r="1844" spans="12:16" ht="15" customHeight="1" x14ac:dyDescent="0.3">
      <c r="L1844" s="171">
        <f t="shared" si="159"/>
        <v>47954</v>
      </c>
      <c r="M1844" s="172">
        <f t="shared" si="158"/>
        <v>7500</v>
      </c>
      <c r="N1844" s="172">
        <f t="shared" si="160"/>
        <v>0</v>
      </c>
      <c r="O1844" s="172">
        <f t="shared" si="161"/>
        <v>1.0273972602739727</v>
      </c>
      <c r="P1844" s="172">
        <f t="shared" si="162"/>
        <v>0.61643835616438358</v>
      </c>
    </row>
    <row r="1845" spans="12:16" ht="15" customHeight="1" x14ac:dyDescent="0.3">
      <c r="L1845" s="171" t="str">
        <f t="shared" si="159"/>
        <v>-</v>
      </c>
      <c r="M1845" s="172">
        <f t="shared" si="158"/>
        <v>0</v>
      </c>
      <c r="N1845" s="172">
        <f t="shared" si="160"/>
        <v>0</v>
      </c>
      <c r="O1845" s="172">
        <f t="shared" si="161"/>
        <v>0</v>
      </c>
      <c r="P1845" s="172">
        <f t="shared" si="162"/>
        <v>0</v>
      </c>
    </row>
    <row r="1846" spans="12:16" ht="15" customHeight="1" x14ac:dyDescent="0.3">
      <c r="L1846" s="171" t="str">
        <f t="shared" si="159"/>
        <v>-</v>
      </c>
      <c r="M1846" s="172">
        <f t="shared" si="158"/>
        <v>0</v>
      </c>
      <c r="N1846" s="172">
        <f t="shared" si="160"/>
        <v>0</v>
      </c>
      <c r="O1846" s="172">
        <f t="shared" si="161"/>
        <v>0</v>
      </c>
      <c r="P1846" s="172">
        <f t="shared" si="162"/>
        <v>0</v>
      </c>
    </row>
    <row r="1847" spans="12:16" ht="15" customHeight="1" x14ac:dyDescent="0.3">
      <c r="L1847" s="171" t="str">
        <f t="shared" si="159"/>
        <v>-</v>
      </c>
      <c r="M1847" s="172">
        <f t="shared" si="158"/>
        <v>0</v>
      </c>
      <c r="N1847" s="172">
        <f t="shared" si="160"/>
        <v>0</v>
      </c>
      <c r="O1847" s="172">
        <f t="shared" si="161"/>
        <v>0</v>
      </c>
      <c r="P1847" s="172">
        <f t="shared" si="162"/>
        <v>0</v>
      </c>
    </row>
    <row r="1848" spans="12:16" ht="15" customHeight="1" x14ac:dyDescent="0.3">
      <c r="L1848" s="171" t="str">
        <f t="shared" si="159"/>
        <v>-</v>
      </c>
      <c r="M1848" s="172">
        <f t="shared" si="158"/>
        <v>0</v>
      </c>
      <c r="N1848" s="172">
        <f t="shared" si="160"/>
        <v>0</v>
      </c>
      <c r="O1848" s="172">
        <f t="shared" si="161"/>
        <v>0</v>
      </c>
      <c r="P1848" s="172">
        <f t="shared" si="162"/>
        <v>0</v>
      </c>
    </row>
    <row r="1849" spans="12:16" ht="15" customHeight="1" x14ac:dyDescent="0.3">
      <c r="L1849" s="171" t="str">
        <f t="shared" si="159"/>
        <v>-</v>
      </c>
      <c r="M1849" s="172">
        <f t="shared" si="158"/>
        <v>0</v>
      </c>
      <c r="N1849" s="172">
        <f t="shared" si="160"/>
        <v>0</v>
      </c>
      <c r="O1849" s="172">
        <f t="shared" si="161"/>
        <v>0</v>
      </c>
      <c r="P1849" s="172">
        <f t="shared" si="162"/>
        <v>0</v>
      </c>
    </row>
    <row r="1850" spans="12:16" ht="15" customHeight="1" x14ac:dyDescent="0.3">
      <c r="L1850" s="171" t="str">
        <f t="shared" si="159"/>
        <v>-</v>
      </c>
      <c r="M1850" s="172">
        <f t="shared" si="158"/>
        <v>0</v>
      </c>
      <c r="N1850" s="172">
        <f t="shared" si="160"/>
        <v>0</v>
      </c>
      <c r="O1850" s="172">
        <f t="shared" si="161"/>
        <v>0</v>
      </c>
      <c r="P1850" s="172">
        <f t="shared" si="162"/>
        <v>0</v>
      </c>
    </row>
    <row r="1851" spans="12:16" ht="15" customHeight="1" x14ac:dyDescent="0.3">
      <c r="L1851" s="171" t="str">
        <f t="shared" si="159"/>
        <v>-</v>
      </c>
      <c r="M1851" s="172">
        <f t="shared" si="158"/>
        <v>0</v>
      </c>
      <c r="N1851" s="172">
        <f t="shared" si="160"/>
        <v>0</v>
      </c>
      <c r="O1851" s="172">
        <f t="shared" si="161"/>
        <v>0</v>
      </c>
      <c r="P1851" s="172">
        <f t="shared" si="162"/>
        <v>0</v>
      </c>
    </row>
    <row r="1852" spans="12:16" ht="15" customHeight="1" x14ac:dyDescent="0.3">
      <c r="L1852" s="171" t="str">
        <f t="shared" si="159"/>
        <v>-</v>
      </c>
      <c r="M1852" s="172">
        <f t="shared" si="158"/>
        <v>0</v>
      </c>
      <c r="N1852" s="172">
        <f t="shared" si="160"/>
        <v>0</v>
      </c>
      <c r="O1852" s="172">
        <f t="shared" si="161"/>
        <v>0</v>
      </c>
      <c r="P1852" s="172">
        <f t="shared" si="162"/>
        <v>0</v>
      </c>
    </row>
    <row r="1853" spans="12:16" ht="15" customHeight="1" x14ac:dyDescent="0.3">
      <c r="L1853" s="171" t="str">
        <f t="shared" si="159"/>
        <v>-</v>
      </c>
      <c r="M1853" s="172">
        <f t="shared" si="158"/>
        <v>0</v>
      </c>
      <c r="N1853" s="172">
        <f t="shared" si="160"/>
        <v>0</v>
      </c>
      <c r="O1853" s="172">
        <f t="shared" si="161"/>
        <v>0</v>
      </c>
      <c r="P1853" s="172">
        <f t="shared" si="162"/>
        <v>0</v>
      </c>
    </row>
    <row r="1854" spans="12:16" ht="15" customHeight="1" x14ac:dyDescent="0.3">
      <c r="L1854" s="171" t="str">
        <f t="shared" si="159"/>
        <v>-</v>
      </c>
      <c r="M1854" s="172">
        <f t="shared" si="158"/>
        <v>0</v>
      </c>
      <c r="N1854" s="172">
        <f t="shared" si="160"/>
        <v>0</v>
      </c>
      <c r="O1854" s="172">
        <f t="shared" si="161"/>
        <v>0</v>
      </c>
      <c r="P1854" s="172">
        <f t="shared" si="162"/>
        <v>0</v>
      </c>
    </row>
    <row r="1855" spans="12:16" ht="15" customHeight="1" x14ac:dyDescent="0.3">
      <c r="L1855" s="171" t="str">
        <f t="shared" si="159"/>
        <v>-</v>
      </c>
      <c r="M1855" s="172">
        <f t="shared" si="158"/>
        <v>0</v>
      </c>
      <c r="N1855" s="172">
        <f t="shared" si="160"/>
        <v>0</v>
      </c>
      <c r="O1855" s="172">
        <f t="shared" si="161"/>
        <v>0</v>
      </c>
      <c r="P1855" s="172">
        <f t="shared" si="162"/>
        <v>0</v>
      </c>
    </row>
    <row r="1856" spans="12:16" ht="15" customHeight="1" x14ac:dyDescent="0.3">
      <c r="L1856" s="171" t="str">
        <f t="shared" si="159"/>
        <v>-</v>
      </c>
      <c r="M1856" s="172">
        <f t="shared" si="158"/>
        <v>0</v>
      </c>
      <c r="N1856" s="172">
        <f t="shared" si="160"/>
        <v>0</v>
      </c>
      <c r="O1856" s="172">
        <f t="shared" si="161"/>
        <v>0</v>
      </c>
      <c r="P1856" s="172">
        <f t="shared" si="162"/>
        <v>0</v>
      </c>
    </row>
    <row r="1857" spans="12:16" ht="15" customHeight="1" x14ac:dyDescent="0.3">
      <c r="L1857" s="171" t="str">
        <f t="shared" si="159"/>
        <v>-</v>
      </c>
      <c r="M1857" s="172">
        <f t="shared" si="158"/>
        <v>0</v>
      </c>
      <c r="N1857" s="172">
        <f t="shared" si="160"/>
        <v>0</v>
      </c>
      <c r="O1857" s="172">
        <f t="shared" si="161"/>
        <v>0</v>
      </c>
      <c r="P1857" s="172">
        <f t="shared" si="162"/>
        <v>0</v>
      </c>
    </row>
    <row r="1858" spans="12:16" ht="15" customHeight="1" x14ac:dyDescent="0.3">
      <c r="L1858" s="171" t="str">
        <f t="shared" si="159"/>
        <v>-</v>
      </c>
      <c r="M1858" s="172">
        <f t="shared" si="158"/>
        <v>0</v>
      </c>
      <c r="N1858" s="172">
        <f t="shared" si="160"/>
        <v>0</v>
      </c>
      <c r="O1858" s="172">
        <f t="shared" si="161"/>
        <v>0</v>
      </c>
      <c r="P1858" s="172">
        <f t="shared" si="162"/>
        <v>0</v>
      </c>
    </row>
    <row r="1859" spans="12:16" ht="15" customHeight="1" x14ac:dyDescent="0.3">
      <c r="L1859" s="171" t="str">
        <f t="shared" si="159"/>
        <v>-</v>
      </c>
      <c r="M1859" s="172">
        <f t="shared" si="158"/>
        <v>0</v>
      </c>
      <c r="N1859" s="172">
        <f t="shared" si="160"/>
        <v>0</v>
      </c>
      <c r="O1859" s="172">
        <f t="shared" si="161"/>
        <v>0</v>
      </c>
      <c r="P1859" s="172">
        <f t="shared" si="162"/>
        <v>0</v>
      </c>
    </row>
    <row r="1860" spans="12:16" ht="15" customHeight="1" x14ac:dyDescent="0.3">
      <c r="L1860" s="171" t="str">
        <f t="shared" si="159"/>
        <v>-</v>
      </c>
      <c r="M1860" s="172">
        <f t="shared" si="158"/>
        <v>0</v>
      </c>
      <c r="N1860" s="172">
        <f t="shared" si="160"/>
        <v>0</v>
      </c>
      <c r="O1860" s="172">
        <f t="shared" si="161"/>
        <v>0</v>
      </c>
      <c r="P1860" s="172">
        <f t="shared" si="162"/>
        <v>0</v>
      </c>
    </row>
    <row r="1861" spans="12:16" ht="15" customHeight="1" x14ac:dyDescent="0.3">
      <c r="L1861" s="171" t="str">
        <f t="shared" si="159"/>
        <v>-</v>
      </c>
      <c r="M1861" s="172">
        <f t="shared" si="158"/>
        <v>0</v>
      </c>
      <c r="N1861" s="172">
        <f t="shared" si="160"/>
        <v>0</v>
      </c>
      <c r="O1861" s="172">
        <f t="shared" si="161"/>
        <v>0</v>
      </c>
      <c r="P1861" s="172">
        <f t="shared" si="162"/>
        <v>0</v>
      </c>
    </row>
    <row r="1862" spans="12:16" ht="15" customHeight="1" x14ac:dyDescent="0.3">
      <c r="L1862" s="171" t="str">
        <f t="shared" si="159"/>
        <v>-</v>
      </c>
      <c r="M1862" s="172">
        <f t="shared" si="158"/>
        <v>0</v>
      </c>
      <c r="N1862" s="172">
        <f t="shared" si="160"/>
        <v>0</v>
      </c>
      <c r="O1862" s="172">
        <f t="shared" si="161"/>
        <v>0</v>
      </c>
      <c r="P1862" s="172">
        <f t="shared" si="162"/>
        <v>0</v>
      </c>
    </row>
    <row r="1863" spans="12:16" ht="15" customHeight="1" x14ac:dyDescent="0.3">
      <c r="L1863" s="171" t="str">
        <f t="shared" si="159"/>
        <v>-</v>
      </c>
      <c r="M1863" s="172">
        <f t="shared" si="158"/>
        <v>0</v>
      </c>
      <c r="N1863" s="172">
        <f t="shared" si="160"/>
        <v>0</v>
      </c>
      <c r="O1863" s="172">
        <f t="shared" si="161"/>
        <v>0</v>
      </c>
      <c r="P1863" s="172">
        <f t="shared" si="162"/>
        <v>0</v>
      </c>
    </row>
    <row r="1864" spans="12:16" ht="15" customHeight="1" x14ac:dyDescent="0.3">
      <c r="L1864" s="171" t="str">
        <f t="shared" si="159"/>
        <v>-</v>
      </c>
      <c r="M1864" s="172">
        <f t="shared" si="158"/>
        <v>0</v>
      </c>
      <c r="N1864" s="172">
        <f t="shared" si="160"/>
        <v>0</v>
      </c>
      <c r="O1864" s="172">
        <f t="shared" si="161"/>
        <v>0</v>
      </c>
      <c r="P1864" s="172">
        <f t="shared" si="162"/>
        <v>0</v>
      </c>
    </row>
    <row r="1865" spans="12:16" ht="15" customHeight="1" x14ac:dyDescent="0.3">
      <c r="L1865" s="171" t="str">
        <f t="shared" si="159"/>
        <v>-</v>
      </c>
      <c r="M1865" s="172">
        <f t="shared" si="158"/>
        <v>0</v>
      </c>
      <c r="N1865" s="172">
        <f t="shared" si="160"/>
        <v>0</v>
      </c>
      <c r="O1865" s="172">
        <f t="shared" si="161"/>
        <v>0</v>
      </c>
      <c r="P1865" s="172">
        <f t="shared" si="162"/>
        <v>0</v>
      </c>
    </row>
    <row r="1866" spans="12:16" ht="15" customHeight="1" x14ac:dyDescent="0.3">
      <c r="L1866" s="171" t="str">
        <f t="shared" si="159"/>
        <v>-</v>
      </c>
      <c r="M1866" s="172">
        <f t="shared" si="158"/>
        <v>0</v>
      </c>
      <c r="N1866" s="172">
        <f t="shared" si="160"/>
        <v>0</v>
      </c>
      <c r="O1866" s="172">
        <f t="shared" si="161"/>
        <v>0</v>
      </c>
      <c r="P1866" s="172">
        <f t="shared" si="162"/>
        <v>0</v>
      </c>
    </row>
    <row r="1867" spans="12:16" ht="15" customHeight="1" x14ac:dyDescent="0.3">
      <c r="L1867" s="171" t="str">
        <f t="shared" si="159"/>
        <v>-</v>
      </c>
      <c r="M1867" s="172">
        <f t="shared" si="158"/>
        <v>0</v>
      </c>
      <c r="N1867" s="172">
        <f t="shared" si="160"/>
        <v>0</v>
      </c>
      <c r="O1867" s="172">
        <f t="shared" si="161"/>
        <v>0</v>
      </c>
      <c r="P1867" s="172">
        <f t="shared" si="162"/>
        <v>0</v>
      </c>
    </row>
    <row r="1868" spans="12:16" ht="15" customHeight="1" x14ac:dyDescent="0.3">
      <c r="L1868" s="171" t="str">
        <f t="shared" si="159"/>
        <v>-</v>
      </c>
      <c r="M1868" s="172">
        <f t="shared" si="158"/>
        <v>0</v>
      </c>
      <c r="N1868" s="172">
        <f t="shared" si="160"/>
        <v>0</v>
      </c>
      <c r="O1868" s="172">
        <f t="shared" si="161"/>
        <v>0</v>
      </c>
      <c r="P1868" s="172">
        <f t="shared" si="162"/>
        <v>0</v>
      </c>
    </row>
    <row r="1869" spans="12:16" ht="15" customHeight="1" x14ac:dyDescent="0.3">
      <c r="L1869" s="171" t="str">
        <f t="shared" si="159"/>
        <v>-</v>
      </c>
      <c r="M1869" s="172">
        <f t="shared" si="158"/>
        <v>0</v>
      </c>
      <c r="N1869" s="172">
        <f t="shared" si="160"/>
        <v>0</v>
      </c>
      <c r="O1869" s="172">
        <f t="shared" si="161"/>
        <v>0</v>
      </c>
      <c r="P1869" s="172">
        <f t="shared" si="162"/>
        <v>0</v>
      </c>
    </row>
    <row r="1870" spans="12:16" ht="15" customHeight="1" x14ac:dyDescent="0.3">
      <c r="L1870" s="171" t="str">
        <f t="shared" si="159"/>
        <v>-</v>
      </c>
      <c r="M1870" s="172">
        <f t="shared" si="158"/>
        <v>0</v>
      </c>
      <c r="N1870" s="172">
        <f t="shared" si="160"/>
        <v>0</v>
      </c>
      <c r="O1870" s="172">
        <f t="shared" si="161"/>
        <v>0</v>
      </c>
      <c r="P1870" s="172">
        <f t="shared" si="162"/>
        <v>0</v>
      </c>
    </row>
    <row r="1871" spans="12:16" ht="15" customHeight="1" x14ac:dyDescent="0.3">
      <c r="L1871" s="171" t="str">
        <f t="shared" si="159"/>
        <v>-</v>
      </c>
      <c r="M1871" s="172">
        <f t="shared" si="158"/>
        <v>0</v>
      </c>
      <c r="N1871" s="172">
        <f t="shared" si="160"/>
        <v>0</v>
      </c>
      <c r="O1871" s="172">
        <f t="shared" si="161"/>
        <v>0</v>
      </c>
      <c r="P1871" s="172">
        <f t="shared" si="162"/>
        <v>0</v>
      </c>
    </row>
    <row r="1872" spans="12:16" ht="15" customHeight="1" x14ac:dyDescent="0.3">
      <c r="L1872" s="171" t="str">
        <f t="shared" si="159"/>
        <v>-</v>
      </c>
      <c r="M1872" s="172">
        <f t="shared" si="158"/>
        <v>0</v>
      </c>
      <c r="N1872" s="172">
        <f t="shared" si="160"/>
        <v>0</v>
      </c>
      <c r="O1872" s="172">
        <f t="shared" si="161"/>
        <v>0</v>
      </c>
      <c r="P1872" s="172">
        <f t="shared" si="162"/>
        <v>0</v>
      </c>
    </row>
    <row r="1873" spans="12:16" ht="15" customHeight="1" x14ac:dyDescent="0.3">
      <c r="L1873" s="171" t="str">
        <f t="shared" si="159"/>
        <v>-</v>
      </c>
      <c r="M1873" s="172">
        <f t="shared" si="158"/>
        <v>0</v>
      </c>
      <c r="N1873" s="172">
        <f t="shared" si="160"/>
        <v>0</v>
      </c>
      <c r="O1873" s="172">
        <f t="shared" si="161"/>
        <v>0</v>
      </c>
      <c r="P1873" s="172">
        <f t="shared" si="162"/>
        <v>0</v>
      </c>
    </row>
    <row r="1874" spans="12:16" ht="15" customHeight="1" x14ac:dyDescent="0.3">
      <c r="L1874" s="171" t="str">
        <f t="shared" si="159"/>
        <v>-</v>
      </c>
      <c r="M1874" s="172">
        <f t="shared" si="158"/>
        <v>0</v>
      </c>
      <c r="N1874" s="172">
        <f t="shared" si="160"/>
        <v>0</v>
      </c>
      <c r="O1874" s="172">
        <f t="shared" si="161"/>
        <v>0</v>
      </c>
      <c r="P1874" s="172">
        <f t="shared" si="162"/>
        <v>0</v>
      </c>
    </row>
    <row r="1875" spans="12:16" ht="15" customHeight="1" x14ac:dyDescent="0.3">
      <c r="L1875" s="171" t="str">
        <f t="shared" si="159"/>
        <v>-</v>
      </c>
      <c r="M1875" s="172">
        <f t="shared" ref="M1875:M1938" si="163">IFERROR(VLOOKUP(L1875,$B$19:$E$80,4,FALSE),0)</f>
        <v>0</v>
      </c>
      <c r="N1875" s="172">
        <f t="shared" si="160"/>
        <v>0</v>
      </c>
      <c r="O1875" s="172">
        <f t="shared" si="161"/>
        <v>0</v>
      </c>
      <c r="P1875" s="172">
        <f t="shared" si="162"/>
        <v>0</v>
      </c>
    </row>
    <row r="1876" spans="12:16" ht="15" customHeight="1" x14ac:dyDescent="0.3">
      <c r="L1876" s="171" t="str">
        <f t="shared" ref="L1876:L1939" si="164">IFERROR(IF(MAX(L1875+1,$F$5+1)&gt;$J$10,"-",MAX(L1875+1,$F$5+1)),"-")</f>
        <v>-</v>
      </c>
      <c r="M1876" s="172">
        <f t="shared" si="163"/>
        <v>0</v>
      </c>
      <c r="N1876" s="172">
        <f t="shared" ref="N1876:N1939" si="165">IF(ISNUMBER(N1875),N1875-M1876,$E$8)</f>
        <v>0</v>
      </c>
      <c r="O1876" s="172">
        <f t="shared" ref="O1876:O1939" si="166">IFERROR(IF(ISNUMBER(N1875),N1875,$E$8)*IF(L1876&gt;=$J$8,$E$13,$E$12)/IF(MOD(YEAR(L1876),4),365,366)*IF(ISBLANK(L1875),L1876-$F$5,L1876-L1875),0)</f>
        <v>0</v>
      </c>
      <c r="P1876" s="172">
        <f t="shared" ref="P1876:P1939" si="167">IFERROR(IF(ISNUMBER(N1875),N1875,$E$8)*3%/IF(MOD(YEAR(L1876),4),365,366)*IF(ISBLANK(L1875),(L1876-$F$5),L1876-L1875),0)</f>
        <v>0</v>
      </c>
    </row>
    <row r="1877" spans="12:16" ht="15" customHeight="1" x14ac:dyDescent="0.3">
      <c r="L1877" s="171" t="str">
        <f t="shared" si="164"/>
        <v>-</v>
      </c>
      <c r="M1877" s="172">
        <f t="shared" si="163"/>
        <v>0</v>
      </c>
      <c r="N1877" s="172">
        <f t="shared" si="165"/>
        <v>0</v>
      </c>
      <c r="O1877" s="172">
        <f t="shared" si="166"/>
        <v>0</v>
      </c>
      <c r="P1877" s="172">
        <f t="shared" si="167"/>
        <v>0</v>
      </c>
    </row>
    <row r="1878" spans="12:16" ht="15" customHeight="1" x14ac:dyDescent="0.3">
      <c r="L1878" s="171" t="str">
        <f t="shared" si="164"/>
        <v>-</v>
      </c>
      <c r="M1878" s="172">
        <f t="shared" si="163"/>
        <v>0</v>
      </c>
      <c r="N1878" s="172">
        <f t="shared" si="165"/>
        <v>0</v>
      </c>
      <c r="O1878" s="172">
        <f t="shared" si="166"/>
        <v>0</v>
      </c>
      <c r="P1878" s="172">
        <f t="shared" si="167"/>
        <v>0</v>
      </c>
    </row>
    <row r="1879" spans="12:16" ht="15" customHeight="1" x14ac:dyDescent="0.3">
      <c r="L1879" s="171" t="str">
        <f t="shared" si="164"/>
        <v>-</v>
      </c>
      <c r="M1879" s="172">
        <f t="shared" si="163"/>
        <v>0</v>
      </c>
      <c r="N1879" s="172">
        <f t="shared" si="165"/>
        <v>0</v>
      </c>
      <c r="O1879" s="172">
        <f t="shared" si="166"/>
        <v>0</v>
      </c>
      <c r="P1879" s="172">
        <f t="shared" si="167"/>
        <v>0</v>
      </c>
    </row>
    <row r="1880" spans="12:16" ht="15" customHeight="1" x14ac:dyDescent="0.3">
      <c r="L1880" s="171" t="str">
        <f t="shared" si="164"/>
        <v>-</v>
      </c>
      <c r="M1880" s="172">
        <f t="shared" si="163"/>
        <v>0</v>
      </c>
      <c r="N1880" s="172">
        <f t="shared" si="165"/>
        <v>0</v>
      </c>
      <c r="O1880" s="172">
        <f t="shared" si="166"/>
        <v>0</v>
      </c>
      <c r="P1880" s="172">
        <f t="shared" si="167"/>
        <v>0</v>
      </c>
    </row>
    <row r="1881" spans="12:16" ht="15" customHeight="1" x14ac:dyDescent="0.3">
      <c r="L1881" s="171" t="str">
        <f t="shared" si="164"/>
        <v>-</v>
      </c>
      <c r="M1881" s="172">
        <f t="shared" si="163"/>
        <v>0</v>
      </c>
      <c r="N1881" s="172">
        <f t="shared" si="165"/>
        <v>0</v>
      </c>
      <c r="O1881" s="172">
        <f t="shared" si="166"/>
        <v>0</v>
      </c>
      <c r="P1881" s="172">
        <f t="shared" si="167"/>
        <v>0</v>
      </c>
    </row>
    <row r="1882" spans="12:16" ht="15" customHeight="1" x14ac:dyDescent="0.3">
      <c r="L1882" s="171" t="str">
        <f t="shared" si="164"/>
        <v>-</v>
      </c>
      <c r="M1882" s="172">
        <f t="shared" si="163"/>
        <v>0</v>
      </c>
      <c r="N1882" s="172">
        <f t="shared" si="165"/>
        <v>0</v>
      </c>
      <c r="O1882" s="172">
        <f t="shared" si="166"/>
        <v>0</v>
      </c>
      <c r="P1882" s="172">
        <f t="shared" si="167"/>
        <v>0</v>
      </c>
    </row>
    <row r="1883" spans="12:16" ht="15" customHeight="1" x14ac:dyDescent="0.3">
      <c r="L1883" s="171" t="str">
        <f t="shared" si="164"/>
        <v>-</v>
      </c>
      <c r="M1883" s="172">
        <f t="shared" si="163"/>
        <v>0</v>
      </c>
      <c r="N1883" s="172">
        <f t="shared" si="165"/>
        <v>0</v>
      </c>
      <c r="O1883" s="172">
        <f t="shared" si="166"/>
        <v>0</v>
      </c>
      <c r="P1883" s="172">
        <f t="shared" si="167"/>
        <v>0</v>
      </c>
    </row>
    <row r="1884" spans="12:16" ht="15" customHeight="1" x14ac:dyDescent="0.3">
      <c r="L1884" s="171" t="str">
        <f t="shared" si="164"/>
        <v>-</v>
      </c>
      <c r="M1884" s="172">
        <f t="shared" si="163"/>
        <v>0</v>
      </c>
      <c r="N1884" s="172">
        <f t="shared" si="165"/>
        <v>0</v>
      </c>
      <c r="O1884" s="172">
        <f t="shared" si="166"/>
        <v>0</v>
      </c>
      <c r="P1884" s="172">
        <f t="shared" si="167"/>
        <v>0</v>
      </c>
    </row>
    <row r="1885" spans="12:16" ht="15" customHeight="1" x14ac:dyDescent="0.3">
      <c r="L1885" s="171" t="str">
        <f t="shared" si="164"/>
        <v>-</v>
      </c>
      <c r="M1885" s="172">
        <f t="shared" si="163"/>
        <v>0</v>
      </c>
      <c r="N1885" s="172">
        <f t="shared" si="165"/>
        <v>0</v>
      </c>
      <c r="O1885" s="172">
        <f t="shared" si="166"/>
        <v>0</v>
      </c>
      <c r="P1885" s="172">
        <f t="shared" si="167"/>
        <v>0</v>
      </c>
    </row>
    <row r="1886" spans="12:16" ht="15" customHeight="1" x14ac:dyDescent="0.3">
      <c r="L1886" s="171" t="str">
        <f t="shared" si="164"/>
        <v>-</v>
      </c>
      <c r="M1886" s="172">
        <f t="shared" si="163"/>
        <v>0</v>
      </c>
      <c r="N1886" s="172">
        <f t="shared" si="165"/>
        <v>0</v>
      </c>
      <c r="O1886" s="172">
        <f t="shared" si="166"/>
        <v>0</v>
      </c>
      <c r="P1886" s="172">
        <f t="shared" si="167"/>
        <v>0</v>
      </c>
    </row>
    <row r="1887" spans="12:16" ht="15" customHeight="1" x14ac:dyDescent="0.3">
      <c r="L1887" s="171" t="str">
        <f t="shared" si="164"/>
        <v>-</v>
      </c>
      <c r="M1887" s="172">
        <f t="shared" si="163"/>
        <v>0</v>
      </c>
      <c r="N1887" s="172">
        <f t="shared" si="165"/>
        <v>0</v>
      </c>
      <c r="O1887" s="172">
        <f t="shared" si="166"/>
        <v>0</v>
      </c>
      <c r="P1887" s="172">
        <f t="shared" si="167"/>
        <v>0</v>
      </c>
    </row>
    <row r="1888" spans="12:16" ht="15" customHeight="1" x14ac:dyDescent="0.3">
      <c r="L1888" s="171" t="str">
        <f t="shared" si="164"/>
        <v>-</v>
      </c>
      <c r="M1888" s="172">
        <f t="shared" si="163"/>
        <v>0</v>
      </c>
      <c r="N1888" s="172">
        <f t="shared" si="165"/>
        <v>0</v>
      </c>
      <c r="O1888" s="172">
        <f t="shared" si="166"/>
        <v>0</v>
      </c>
      <c r="P1888" s="172">
        <f t="shared" si="167"/>
        <v>0</v>
      </c>
    </row>
    <row r="1889" spans="12:16" ht="15" customHeight="1" x14ac:dyDescent="0.3">
      <c r="L1889" s="171" t="str">
        <f t="shared" si="164"/>
        <v>-</v>
      </c>
      <c r="M1889" s="172">
        <f t="shared" si="163"/>
        <v>0</v>
      </c>
      <c r="N1889" s="172">
        <f t="shared" si="165"/>
        <v>0</v>
      </c>
      <c r="O1889" s="172">
        <f t="shared" si="166"/>
        <v>0</v>
      </c>
      <c r="P1889" s="172">
        <f t="shared" si="167"/>
        <v>0</v>
      </c>
    </row>
    <row r="1890" spans="12:16" ht="15" customHeight="1" x14ac:dyDescent="0.3">
      <c r="L1890" s="171" t="str">
        <f t="shared" si="164"/>
        <v>-</v>
      </c>
      <c r="M1890" s="172">
        <f t="shared" si="163"/>
        <v>0</v>
      </c>
      <c r="N1890" s="172">
        <f t="shared" si="165"/>
        <v>0</v>
      </c>
      <c r="O1890" s="172">
        <f t="shared" si="166"/>
        <v>0</v>
      </c>
      <c r="P1890" s="172">
        <f t="shared" si="167"/>
        <v>0</v>
      </c>
    </row>
    <row r="1891" spans="12:16" ht="15" customHeight="1" x14ac:dyDescent="0.3">
      <c r="L1891" s="171" t="str">
        <f t="shared" si="164"/>
        <v>-</v>
      </c>
      <c r="M1891" s="172">
        <f t="shared" si="163"/>
        <v>0</v>
      </c>
      <c r="N1891" s="172">
        <f t="shared" si="165"/>
        <v>0</v>
      </c>
      <c r="O1891" s="172">
        <f t="shared" si="166"/>
        <v>0</v>
      </c>
      <c r="P1891" s="172">
        <f t="shared" si="167"/>
        <v>0</v>
      </c>
    </row>
    <row r="1892" spans="12:16" ht="15" customHeight="1" x14ac:dyDescent="0.3">
      <c r="L1892" s="171" t="str">
        <f t="shared" si="164"/>
        <v>-</v>
      </c>
      <c r="M1892" s="172">
        <f t="shared" si="163"/>
        <v>0</v>
      </c>
      <c r="N1892" s="172">
        <f t="shared" si="165"/>
        <v>0</v>
      </c>
      <c r="O1892" s="172">
        <f t="shared" si="166"/>
        <v>0</v>
      </c>
      <c r="P1892" s="172">
        <f t="shared" si="167"/>
        <v>0</v>
      </c>
    </row>
    <row r="1893" spans="12:16" ht="15" customHeight="1" x14ac:dyDescent="0.3">
      <c r="L1893" s="171" t="str">
        <f t="shared" si="164"/>
        <v>-</v>
      </c>
      <c r="M1893" s="172">
        <f t="shared" si="163"/>
        <v>0</v>
      </c>
      <c r="N1893" s="172">
        <f t="shared" si="165"/>
        <v>0</v>
      </c>
      <c r="O1893" s="172">
        <f t="shared" si="166"/>
        <v>0</v>
      </c>
      <c r="P1893" s="172">
        <f t="shared" si="167"/>
        <v>0</v>
      </c>
    </row>
    <row r="1894" spans="12:16" ht="15" customHeight="1" x14ac:dyDescent="0.3">
      <c r="L1894" s="171" t="str">
        <f t="shared" si="164"/>
        <v>-</v>
      </c>
      <c r="M1894" s="172">
        <f t="shared" si="163"/>
        <v>0</v>
      </c>
      <c r="N1894" s="172">
        <f t="shared" si="165"/>
        <v>0</v>
      </c>
      <c r="O1894" s="172">
        <f t="shared" si="166"/>
        <v>0</v>
      </c>
      <c r="P1894" s="172">
        <f t="shared" si="167"/>
        <v>0</v>
      </c>
    </row>
    <row r="1895" spans="12:16" ht="15" customHeight="1" x14ac:dyDescent="0.3">
      <c r="L1895" s="171" t="str">
        <f t="shared" si="164"/>
        <v>-</v>
      </c>
      <c r="M1895" s="172">
        <f t="shared" si="163"/>
        <v>0</v>
      </c>
      <c r="N1895" s="172">
        <f t="shared" si="165"/>
        <v>0</v>
      </c>
      <c r="O1895" s="172">
        <f t="shared" si="166"/>
        <v>0</v>
      </c>
      <c r="P1895" s="172">
        <f t="shared" si="167"/>
        <v>0</v>
      </c>
    </row>
    <row r="1896" spans="12:16" ht="15" customHeight="1" x14ac:dyDescent="0.3">
      <c r="L1896" s="171" t="str">
        <f t="shared" si="164"/>
        <v>-</v>
      </c>
      <c r="M1896" s="172">
        <f t="shared" si="163"/>
        <v>0</v>
      </c>
      <c r="N1896" s="172">
        <f t="shared" si="165"/>
        <v>0</v>
      </c>
      <c r="O1896" s="172">
        <f t="shared" si="166"/>
        <v>0</v>
      </c>
      <c r="P1896" s="172">
        <f t="shared" si="167"/>
        <v>0</v>
      </c>
    </row>
    <row r="1897" spans="12:16" ht="15" customHeight="1" x14ac:dyDescent="0.3">
      <c r="L1897" s="171" t="str">
        <f t="shared" si="164"/>
        <v>-</v>
      </c>
      <c r="M1897" s="172">
        <f t="shared" si="163"/>
        <v>0</v>
      </c>
      <c r="N1897" s="172">
        <f t="shared" si="165"/>
        <v>0</v>
      </c>
      <c r="O1897" s="172">
        <f t="shared" si="166"/>
        <v>0</v>
      </c>
      <c r="P1897" s="172">
        <f t="shared" si="167"/>
        <v>0</v>
      </c>
    </row>
    <row r="1898" spans="12:16" ht="15" customHeight="1" x14ac:dyDescent="0.3">
      <c r="L1898" s="171" t="str">
        <f t="shared" si="164"/>
        <v>-</v>
      </c>
      <c r="M1898" s="172">
        <f t="shared" si="163"/>
        <v>0</v>
      </c>
      <c r="N1898" s="172">
        <f t="shared" si="165"/>
        <v>0</v>
      </c>
      <c r="O1898" s="172">
        <f t="shared" si="166"/>
        <v>0</v>
      </c>
      <c r="P1898" s="172">
        <f t="shared" si="167"/>
        <v>0</v>
      </c>
    </row>
    <row r="1899" spans="12:16" ht="15" customHeight="1" x14ac:dyDescent="0.3">
      <c r="L1899" s="171" t="str">
        <f t="shared" si="164"/>
        <v>-</v>
      </c>
      <c r="M1899" s="172">
        <f t="shared" si="163"/>
        <v>0</v>
      </c>
      <c r="N1899" s="172">
        <f t="shared" si="165"/>
        <v>0</v>
      </c>
      <c r="O1899" s="172">
        <f t="shared" si="166"/>
        <v>0</v>
      </c>
      <c r="P1899" s="172">
        <f t="shared" si="167"/>
        <v>0</v>
      </c>
    </row>
    <row r="1900" spans="12:16" ht="15" customHeight="1" x14ac:dyDescent="0.3">
      <c r="L1900" s="171" t="str">
        <f t="shared" si="164"/>
        <v>-</v>
      </c>
      <c r="M1900" s="172">
        <f t="shared" si="163"/>
        <v>0</v>
      </c>
      <c r="N1900" s="172">
        <f t="shared" si="165"/>
        <v>0</v>
      </c>
      <c r="O1900" s="172">
        <f t="shared" si="166"/>
        <v>0</v>
      </c>
      <c r="P1900" s="172">
        <f t="shared" si="167"/>
        <v>0</v>
      </c>
    </row>
    <row r="1901" spans="12:16" ht="15" customHeight="1" x14ac:dyDescent="0.3">
      <c r="L1901" s="171" t="str">
        <f t="shared" si="164"/>
        <v>-</v>
      </c>
      <c r="M1901" s="172">
        <f t="shared" si="163"/>
        <v>0</v>
      </c>
      <c r="N1901" s="172">
        <f t="shared" si="165"/>
        <v>0</v>
      </c>
      <c r="O1901" s="172">
        <f t="shared" si="166"/>
        <v>0</v>
      </c>
      <c r="P1901" s="172">
        <f t="shared" si="167"/>
        <v>0</v>
      </c>
    </row>
    <row r="1902" spans="12:16" ht="15" customHeight="1" x14ac:dyDescent="0.3">
      <c r="L1902" s="171" t="str">
        <f t="shared" si="164"/>
        <v>-</v>
      </c>
      <c r="M1902" s="172">
        <f t="shared" si="163"/>
        <v>0</v>
      </c>
      <c r="N1902" s="172">
        <f t="shared" si="165"/>
        <v>0</v>
      </c>
      <c r="O1902" s="172">
        <f t="shared" si="166"/>
        <v>0</v>
      </c>
      <c r="P1902" s="172">
        <f t="shared" si="167"/>
        <v>0</v>
      </c>
    </row>
    <row r="1903" spans="12:16" ht="15" customHeight="1" x14ac:dyDescent="0.3">
      <c r="L1903" s="171" t="str">
        <f t="shared" si="164"/>
        <v>-</v>
      </c>
      <c r="M1903" s="172">
        <f t="shared" si="163"/>
        <v>0</v>
      </c>
      <c r="N1903" s="172">
        <f t="shared" si="165"/>
        <v>0</v>
      </c>
      <c r="O1903" s="172">
        <f t="shared" si="166"/>
        <v>0</v>
      </c>
      <c r="P1903" s="172">
        <f t="shared" si="167"/>
        <v>0</v>
      </c>
    </row>
    <row r="1904" spans="12:16" ht="15" customHeight="1" x14ac:dyDescent="0.3">
      <c r="L1904" s="171" t="str">
        <f t="shared" si="164"/>
        <v>-</v>
      </c>
      <c r="M1904" s="172">
        <f t="shared" si="163"/>
        <v>0</v>
      </c>
      <c r="N1904" s="172">
        <f t="shared" si="165"/>
        <v>0</v>
      </c>
      <c r="O1904" s="172">
        <f t="shared" si="166"/>
        <v>0</v>
      </c>
      <c r="P1904" s="172">
        <f t="shared" si="167"/>
        <v>0</v>
      </c>
    </row>
    <row r="1905" spans="12:16" ht="15" customHeight="1" x14ac:dyDescent="0.3">
      <c r="L1905" s="171" t="str">
        <f t="shared" si="164"/>
        <v>-</v>
      </c>
      <c r="M1905" s="172">
        <f t="shared" si="163"/>
        <v>0</v>
      </c>
      <c r="N1905" s="172">
        <f t="shared" si="165"/>
        <v>0</v>
      </c>
      <c r="O1905" s="172">
        <f t="shared" si="166"/>
        <v>0</v>
      </c>
      <c r="P1905" s="172">
        <f t="shared" si="167"/>
        <v>0</v>
      </c>
    </row>
    <row r="1906" spans="12:16" ht="15" customHeight="1" x14ac:dyDescent="0.3">
      <c r="L1906" s="171" t="str">
        <f t="shared" si="164"/>
        <v>-</v>
      </c>
      <c r="M1906" s="172">
        <f t="shared" si="163"/>
        <v>0</v>
      </c>
      <c r="N1906" s="172">
        <f t="shared" si="165"/>
        <v>0</v>
      </c>
      <c r="O1906" s="172">
        <f t="shared" si="166"/>
        <v>0</v>
      </c>
      <c r="P1906" s="172">
        <f t="shared" si="167"/>
        <v>0</v>
      </c>
    </row>
    <row r="1907" spans="12:16" ht="15" customHeight="1" x14ac:dyDescent="0.3">
      <c r="L1907" s="171" t="str">
        <f t="shared" si="164"/>
        <v>-</v>
      </c>
      <c r="M1907" s="172">
        <f t="shared" si="163"/>
        <v>0</v>
      </c>
      <c r="N1907" s="172">
        <f t="shared" si="165"/>
        <v>0</v>
      </c>
      <c r="O1907" s="172">
        <f t="shared" si="166"/>
        <v>0</v>
      </c>
      <c r="P1907" s="172">
        <f t="shared" si="167"/>
        <v>0</v>
      </c>
    </row>
    <row r="1908" spans="12:16" ht="15" customHeight="1" x14ac:dyDescent="0.3">
      <c r="L1908" s="171" t="str">
        <f t="shared" si="164"/>
        <v>-</v>
      </c>
      <c r="M1908" s="172">
        <f t="shared" si="163"/>
        <v>0</v>
      </c>
      <c r="N1908" s="172">
        <f t="shared" si="165"/>
        <v>0</v>
      </c>
      <c r="O1908" s="172">
        <f t="shared" si="166"/>
        <v>0</v>
      </c>
      <c r="P1908" s="172">
        <f t="shared" si="167"/>
        <v>0</v>
      </c>
    </row>
    <row r="1909" spans="12:16" ht="15" customHeight="1" x14ac:dyDescent="0.3">
      <c r="L1909" s="171" t="str">
        <f t="shared" si="164"/>
        <v>-</v>
      </c>
      <c r="M1909" s="172">
        <f t="shared" si="163"/>
        <v>0</v>
      </c>
      <c r="N1909" s="172">
        <f t="shared" si="165"/>
        <v>0</v>
      </c>
      <c r="O1909" s="172">
        <f t="shared" si="166"/>
        <v>0</v>
      </c>
      <c r="P1909" s="172">
        <f t="shared" si="167"/>
        <v>0</v>
      </c>
    </row>
    <row r="1910" spans="12:16" ht="15" customHeight="1" x14ac:dyDescent="0.3">
      <c r="L1910" s="171" t="str">
        <f t="shared" si="164"/>
        <v>-</v>
      </c>
      <c r="M1910" s="172">
        <f t="shared" si="163"/>
        <v>0</v>
      </c>
      <c r="N1910" s="172">
        <f t="shared" si="165"/>
        <v>0</v>
      </c>
      <c r="O1910" s="172">
        <f t="shared" si="166"/>
        <v>0</v>
      </c>
      <c r="P1910" s="172">
        <f t="shared" si="167"/>
        <v>0</v>
      </c>
    </row>
    <row r="1911" spans="12:16" ht="15" customHeight="1" x14ac:dyDescent="0.3">
      <c r="L1911" s="171" t="str">
        <f t="shared" si="164"/>
        <v>-</v>
      </c>
      <c r="M1911" s="172">
        <f t="shared" si="163"/>
        <v>0</v>
      </c>
      <c r="N1911" s="172">
        <f t="shared" si="165"/>
        <v>0</v>
      </c>
      <c r="O1911" s="172">
        <f t="shared" si="166"/>
        <v>0</v>
      </c>
      <c r="P1911" s="172">
        <f t="shared" si="167"/>
        <v>0</v>
      </c>
    </row>
    <row r="1912" spans="12:16" ht="15" customHeight="1" x14ac:dyDescent="0.3">
      <c r="L1912" s="171" t="str">
        <f t="shared" si="164"/>
        <v>-</v>
      </c>
      <c r="M1912" s="172">
        <f t="shared" si="163"/>
        <v>0</v>
      </c>
      <c r="N1912" s="172">
        <f t="shared" si="165"/>
        <v>0</v>
      </c>
      <c r="O1912" s="172">
        <f t="shared" si="166"/>
        <v>0</v>
      </c>
      <c r="P1912" s="172">
        <f t="shared" si="167"/>
        <v>0</v>
      </c>
    </row>
    <row r="1913" spans="12:16" ht="15" customHeight="1" x14ac:dyDescent="0.3">
      <c r="L1913" s="171" t="str">
        <f t="shared" si="164"/>
        <v>-</v>
      </c>
      <c r="M1913" s="172">
        <f t="shared" si="163"/>
        <v>0</v>
      </c>
      <c r="N1913" s="172">
        <f t="shared" si="165"/>
        <v>0</v>
      </c>
      <c r="O1913" s="172">
        <f t="shared" si="166"/>
        <v>0</v>
      </c>
      <c r="P1913" s="172">
        <f t="shared" si="167"/>
        <v>0</v>
      </c>
    </row>
    <row r="1914" spans="12:16" ht="15" customHeight="1" x14ac:dyDescent="0.3">
      <c r="L1914" s="171" t="str">
        <f t="shared" si="164"/>
        <v>-</v>
      </c>
      <c r="M1914" s="172">
        <f t="shared" si="163"/>
        <v>0</v>
      </c>
      <c r="N1914" s="172">
        <f t="shared" si="165"/>
        <v>0</v>
      </c>
      <c r="O1914" s="172">
        <f t="shared" si="166"/>
        <v>0</v>
      </c>
      <c r="P1914" s="172">
        <f t="shared" si="167"/>
        <v>0</v>
      </c>
    </row>
    <row r="1915" spans="12:16" ht="15" customHeight="1" x14ac:dyDescent="0.3">
      <c r="L1915" s="171" t="str">
        <f t="shared" si="164"/>
        <v>-</v>
      </c>
      <c r="M1915" s="172">
        <f t="shared" si="163"/>
        <v>0</v>
      </c>
      <c r="N1915" s="172">
        <f t="shared" si="165"/>
        <v>0</v>
      </c>
      <c r="O1915" s="172">
        <f t="shared" si="166"/>
        <v>0</v>
      </c>
      <c r="P1915" s="172">
        <f t="shared" si="167"/>
        <v>0</v>
      </c>
    </row>
    <row r="1916" spans="12:16" ht="15" customHeight="1" x14ac:dyDescent="0.3">
      <c r="L1916" s="171" t="str">
        <f t="shared" si="164"/>
        <v>-</v>
      </c>
      <c r="M1916" s="172">
        <f t="shared" si="163"/>
        <v>0</v>
      </c>
      <c r="N1916" s="172">
        <f t="shared" si="165"/>
        <v>0</v>
      </c>
      <c r="O1916" s="172">
        <f t="shared" si="166"/>
        <v>0</v>
      </c>
      <c r="P1916" s="172">
        <f t="shared" si="167"/>
        <v>0</v>
      </c>
    </row>
    <row r="1917" spans="12:16" ht="15" customHeight="1" x14ac:dyDescent="0.3">
      <c r="L1917" s="171" t="str">
        <f t="shared" si="164"/>
        <v>-</v>
      </c>
      <c r="M1917" s="172">
        <f t="shared" si="163"/>
        <v>0</v>
      </c>
      <c r="N1917" s="172">
        <f t="shared" si="165"/>
        <v>0</v>
      </c>
      <c r="O1917" s="172">
        <f t="shared" si="166"/>
        <v>0</v>
      </c>
      <c r="P1917" s="172">
        <f t="shared" si="167"/>
        <v>0</v>
      </c>
    </row>
    <row r="1918" spans="12:16" ht="15" customHeight="1" x14ac:dyDescent="0.3">
      <c r="L1918" s="171" t="str">
        <f t="shared" si="164"/>
        <v>-</v>
      </c>
      <c r="M1918" s="172">
        <f t="shared" si="163"/>
        <v>0</v>
      </c>
      <c r="N1918" s="172">
        <f t="shared" si="165"/>
        <v>0</v>
      </c>
      <c r="O1918" s="172">
        <f t="shared" si="166"/>
        <v>0</v>
      </c>
      <c r="P1918" s="172">
        <f t="shared" si="167"/>
        <v>0</v>
      </c>
    </row>
    <row r="1919" spans="12:16" ht="15" customHeight="1" x14ac:dyDescent="0.3">
      <c r="L1919" s="171" t="str">
        <f t="shared" si="164"/>
        <v>-</v>
      </c>
      <c r="M1919" s="172">
        <f t="shared" si="163"/>
        <v>0</v>
      </c>
      <c r="N1919" s="172">
        <f t="shared" si="165"/>
        <v>0</v>
      </c>
      <c r="O1919" s="172">
        <f t="shared" si="166"/>
        <v>0</v>
      </c>
      <c r="P1919" s="172">
        <f t="shared" si="167"/>
        <v>0</v>
      </c>
    </row>
    <row r="1920" spans="12:16" ht="15" customHeight="1" x14ac:dyDescent="0.3">
      <c r="L1920" s="171" t="str">
        <f t="shared" si="164"/>
        <v>-</v>
      </c>
      <c r="M1920" s="172">
        <f t="shared" si="163"/>
        <v>0</v>
      </c>
      <c r="N1920" s="172">
        <f t="shared" si="165"/>
        <v>0</v>
      </c>
      <c r="O1920" s="172">
        <f t="shared" si="166"/>
        <v>0</v>
      </c>
      <c r="P1920" s="172">
        <f t="shared" si="167"/>
        <v>0</v>
      </c>
    </row>
    <row r="1921" spans="12:16" ht="15" customHeight="1" x14ac:dyDescent="0.3">
      <c r="L1921" s="171" t="str">
        <f t="shared" si="164"/>
        <v>-</v>
      </c>
      <c r="M1921" s="172">
        <f t="shared" si="163"/>
        <v>0</v>
      </c>
      <c r="N1921" s="172">
        <f t="shared" si="165"/>
        <v>0</v>
      </c>
      <c r="O1921" s="172">
        <f t="shared" si="166"/>
        <v>0</v>
      </c>
      <c r="P1921" s="172">
        <f t="shared" si="167"/>
        <v>0</v>
      </c>
    </row>
    <row r="1922" spans="12:16" ht="15" customHeight="1" x14ac:dyDescent="0.3">
      <c r="L1922" s="171" t="str">
        <f t="shared" si="164"/>
        <v>-</v>
      </c>
      <c r="M1922" s="172">
        <f t="shared" si="163"/>
        <v>0</v>
      </c>
      <c r="N1922" s="172">
        <f t="shared" si="165"/>
        <v>0</v>
      </c>
      <c r="O1922" s="172">
        <f t="shared" si="166"/>
        <v>0</v>
      </c>
      <c r="P1922" s="172">
        <f t="shared" si="167"/>
        <v>0</v>
      </c>
    </row>
    <row r="1923" spans="12:16" ht="15" customHeight="1" x14ac:dyDescent="0.3">
      <c r="L1923" s="171" t="str">
        <f t="shared" si="164"/>
        <v>-</v>
      </c>
      <c r="M1923" s="172">
        <f t="shared" si="163"/>
        <v>0</v>
      </c>
      <c r="N1923" s="172">
        <f t="shared" si="165"/>
        <v>0</v>
      </c>
      <c r="O1923" s="172">
        <f t="shared" si="166"/>
        <v>0</v>
      </c>
      <c r="P1923" s="172">
        <f t="shared" si="167"/>
        <v>0</v>
      </c>
    </row>
    <row r="1924" spans="12:16" ht="15" customHeight="1" x14ac:dyDescent="0.3">
      <c r="L1924" s="171" t="str">
        <f t="shared" si="164"/>
        <v>-</v>
      </c>
      <c r="M1924" s="172">
        <f t="shared" si="163"/>
        <v>0</v>
      </c>
      <c r="N1924" s="172">
        <f t="shared" si="165"/>
        <v>0</v>
      </c>
      <c r="O1924" s="172">
        <f t="shared" si="166"/>
        <v>0</v>
      </c>
      <c r="P1924" s="172">
        <f t="shared" si="167"/>
        <v>0</v>
      </c>
    </row>
    <row r="1925" spans="12:16" ht="15" customHeight="1" x14ac:dyDescent="0.3">
      <c r="L1925" s="171" t="str">
        <f t="shared" si="164"/>
        <v>-</v>
      </c>
      <c r="M1925" s="172">
        <f t="shared" si="163"/>
        <v>0</v>
      </c>
      <c r="N1925" s="172">
        <f t="shared" si="165"/>
        <v>0</v>
      </c>
      <c r="O1925" s="172">
        <f t="shared" si="166"/>
        <v>0</v>
      </c>
      <c r="P1925" s="172">
        <f t="shared" si="167"/>
        <v>0</v>
      </c>
    </row>
    <row r="1926" spans="12:16" ht="15" customHeight="1" x14ac:dyDescent="0.3">
      <c r="L1926" s="171" t="str">
        <f t="shared" si="164"/>
        <v>-</v>
      </c>
      <c r="M1926" s="172">
        <f t="shared" si="163"/>
        <v>0</v>
      </c>
      <c r="N1926" s="172">
        <f t="shared" si="165"/>
        <v>0</v>
      </c>
      <c r="O1926" s="172">
        <f t="shared" si="166"/>
        <v>0</v>
      </c>
      <c r="P1926" s="172">
        <f t="shared" si="167"/>
        <v>0</v>
      </c>
    </row>
    <row r="1927" spans="12:16" ht="15" customHeight="1" x14ac:dyDescent="0.3">
      <c r="L1927" s="171" t="str">
        <f t="shared" si="164"/>
        <v>-</v>
      </c>
      <c r="M1927" s="172">
        <f t="shared" si="163"/>
        <v>0</v>
      </c>
      <c r="N1927" s="172">
        <f t="shared" si="165"/>
        <v>0</v>
      </c>
      <c r="O1927" s="172">
        <f t="shared" si="166"/>
        <v>0</v>
      </c>
      <c r="P1927" s="172">
        <f t="shared" si="167"/>
        <v>0</v>
      </c>
    </row>
    <row r="1928" spans="12:16" ht="15" customHeight="1" x14ac:dyDescent="0.3">
      <c r="L1928" s="171" t="str">
        <f t="shared" si="164"/>
        <v>-</v>
      </c>
      <c r="M1928" s="172">
        <f t="shared" si="163"/>
        <v>0</v>
      </c>
      <c r="N1928" s="172">
        <f t="shared" si="165"/>
        <v>0</v>
      </c>
      <c r="O1928" s="172">
        <f t="shared" si="166"/>
        <v>0</v>
      </c>
      <c r="P1928" s="172">
        <f t="shared" si="167"/>
        <v>0</v>
      </c>
    </row>
    <row r="1929" spans="12:16" ht="15" customHeight="1" x14ac:dyDescent="0.3">
      <c r="L1929" s="171" t="str">
        <f t="shared" si="164"/>
        <v>-</v>
      </c>
      <c r="M1929" s="172">
        <f t="shared" si="163"/>
        <v>0</v>
      </c>
      <c r="N1929" s="172">
        <f t="shared" si="165"/>
        <v>0</v>
      </c>
      <c r="O1929" s="172">
        <f t="shared" si="166"/>
        <v>0</v>
      </c>
      <c r="P1929" s="172">
        <f t="shared" si="167"/>
        <v>0</v>
      </c>
    </row>
    <row r="1930" spans="12:16" ht="15" customHeight="1" x14ac:dyDescent="0.3">
      <c r="L1930" s="171" t="str">
        <f t="shared" si="164"/>
        <v>-</v>
      </c>
      <c r="M1930" s="172">
        <f t="shared" si="163"/>
        <v>0</v>
      </c>
      <c r="N1930" s="172">
        <f t="shared" si="165"/>
        <v>0</v>
      </c>
      <c r="O1930" s="172">
        <f t="shared" si="166"/>
        <v>0</v>
      </c>
      <c r="P1930" s="172">
        <f t="shared" si="167"/>
        <v>0</v>
      </c>
    </row>
    <row r="1931" spans="12:16" ht="15" customHeight="1" x14ac:dyDescent="0.3">
      <c r="L1931" s="171" t="str">
        <f t="shared" si="164"/>
        <v>-</v>
      </c>
      <c r="M1931" s="172">
        <f t="shared" si="163"/>
        <v>0</v>
      </c>
      <c r="N1931" s="172">
        <f t="shared" si="165"/>
        <v>0</v>
      </c>
      <c r="O1931" s="172">
        <f t="shared" si="166"/>
        <v>0</v>
      </c>
      <c r="P1931" s="172">
        <f t="shared" si="167"/>
        <v>0</v>
      </c>
    </row>
    <row r="1932" spans="12:16" ht="15" customHeight="1" x14ac:dyDescent="0.3">
      <c r="L1932" s="171" t="str">
        <f t="shared" si="164"/>
        <v>-</v>
      </c>
      <c r="M1932" s="172">
        <f t="shared" si="163"/>
        <v>0</v>
      </c>
      <c r="N1932" s="172">
        <f t="shared" si="165"/>
        <v>0</v>
      </c>
      <c r="O1932" s="172">
        <f t="shared" si="166"/>
        <v>0</v>
      </c>
      <c r="P1932" s="172">
        <f t="shared" si="167"/>
        <v>0</v>
      </c>
    </row>
    <row r="1933" spans="12:16" ht="15" customHeight="1" x14ac:dyDescent="0.3">
      <c r="L1933" s="171" t="str">
        <f t="shared" si="164"/>
        <v>-</v>
      </c>
      <c r="M1933" s="172">
        <f t="shared" si="163"/>
        <v>0</v>
      </c>
      <c r="N1933" s="172">
        <f t="shared" si="165"/>
        <v>0</v>
      </c>
      <c r="O1933" s="172">
        <f t="shared" si="166"/>
        <v>0</v>
      </c>
      <c r="P1933" s="172">
        <f t="shared" si="167"/>
        <v>0</v>
      </c>
    </row>
    <row r="1934" spans="12:16" ht="15" customHeight="1" x14ac:dyDescent="0.3">
      <c r="L1934" s="171" t="str">
        <f t="shared" si="164"/>
        <v>-</v>
      </c>
      <c r="M1934" s="172">
        <f t="shared" si="163"/>
        <v>0</v>
      </c>
      <c r="N1934" s="172">
        <f t="shared" si="165"/>
        <v>0</v>
      </c>
      <c r="O1934" s="172">
        <f t="shared" si="166"/>
        <v>0</v>
      </c>
      <c r="P1934" s="172">
        <f t="shared" si="167"/>
        <v>0</v>
      </c>
    </row>
    <row r="1935" spans="12:16" ht="15" customHeight="1" x14ac:dyDescent="0.3">
      <c r="L1935" s="171" t="str">
        <f t="shared" si="164"/>
        <v>-</v>
      </c>
      <c r="M1935" s="172">
        <f t="shared" si="163"/>
        <v>0</v>
      </c>
      <c r="N1935" s="172">
        <f t="shared" si="165"/>
        <v>0</v>
      </c>
      <c r="O1935" s="172">
        <f t="shared" si="166"/>
        <v>0</v>
      </c>
      <c r="P1935" s="172">
        <f t="shared" si="167"/>
        <v>0</v>
      </c>
    </row>
    <row r="1936" spans="12:16" ht="15" customHeight="1" x14ac:dyDescent="0.3">
      <c r="L1936" s="171" t="str">
        <f t="shared" si="164"/>
        <v>-</v>
      </c>
      <c r="M1936" s="172">
        <f t="shared" si="163"/>
        <v>0</v>
      </c>
      <c r="N1936" s="172">
        <f t="shared" si="165"/>
        <v>0</v>
      </c>
      <c r="O1936" s="172">
        <f t="shared" si="166"/>
        <v>0</v>
      </c>
      <c r="P1936" s="172">
        <f t="shared" si="167"/>
        <v>0</v>
      </c>
    </row>
    <row r="1937" spans="12:16" ht="15" customHeight="1" x14ac:dyDescent="0.3">
      <c r="L1937" s="171" t="str">
        <f t="shared" si="164"/>
        <v>-</v>
      </c>
      <c r="M1937" s="172">
        <f t="shared" si="163"/>
        <v>0</v>
      </c>
      <c r="N1937" s="172">
        <f t="shared" si="165"/>
        <v>0</v>
      </c>
      <c r="O1937" s="172">
        <f t="shared" si="166"/>
        <v>0</v>
      </c>
      <c r="P1937" s="172">
        <f t="shared" si="167"/>
        <v>0</v>
      </c>
    </row>
    <row r="1938" spans="12:16" ht="15" customHeight="1" x14ac:dyDescent="0.3">
      <c r="L1938" s="171" t="str">
        <f t="shared" si="164"/>
        <v>-</v>
      </c>
      <c r="M1938" s="172">
        <f t="shared" si="163"/>
        <v>0</v>
      </c>
      <c r="N1938" s="172">
        <f t="shared" si="165"/>
        <v>0</v>
      </c>
      <c r="O1938" s="172">
        <f t="shared" si="166"/>
        <v>0</v>
      </c>
      <c r="P1938" s="172">
        <f t="shared" si="167"/>
        <v>0</v>
      </c>
    </row>
    <row r="1939" spans="12:16" ht="15" customHeight="1" x14ac:dyDescent="0.3">
      <c r="L1939" s="171" t="str">
        <f t="shared" si="164"/>
        <v>-</v>
      </c>
      <c r="M1939" s="172">
        <f t="shared" ref="M1939:M2002" si="168">IFERROR(VLOOKUP(L1939,$B$19:$E$80,4,FALSE),0)</f>
        <v>0</v>
      </c>
      <c r="N1939" s="172">
        <f t="shared" si="165"/>
        <v>0</v>
      </c>
      <c r="O1939" s="172">
        <f t="shared" si="166"/>
        <v>0</v>
      </c>
      <c r="P1939" s="172">
        <f t="shared" si="167"/>
        <v>0</v>
      </c>
    </row>
    <row r="1940" spans="12:16" ht="15" customHeight="1" x14ac:dyDescent="0.3">
      <c r="L1940" s="171" t="str">
        <f t="shared" ref="L1940:L2003" si="169">IFERROR(IF(MAX(L1939+1,$F$5+1)&gt;$J$10,"-",MAX(L1939+1,$F$5+1)),"-")</f>
        <v>-</v>
      </c>
      <c r="M1940" s="172">
        <f t="shared" si="168"/>
        <v>0</v>
      </c>
      <c r="N1940" s="172">
        <f t="shared" ref="N1940:N2003" si="170">IF(ISNUMBER(N1939),N1939-M1940,$E$8)</f>
        <v>0</v>
      </c>
      <c r="O1940" s="172">
        <f t="shared" ref="O1940:O2003" si="171">IFERROR(IF(ISNUMBER(N1939),N1939,$E$8)*IF(L1940&gt;=$J$8,$E$13,$E$12)/IF(MOD(YEAR(L1940),4),365,366)*IF(ISBLANK(L1939),L1940-$F$5,L1940-L1939),0)</f>
        <v>0</v>
      </c>
      <c r="P1940" s="172">
        <f t="shared" ref="P1940:P2003" si="172">IFERROR(IF(ISNUMBER(N1939),N1939,$E$8)*3%/IF(MOD(YEAR(L1940),4),365,366)*IF(ISBLANK(L1939),(L1940-$F$5),L1940-L1939),0)</f>
        <v>0</v>
      </c>
    </row>
    <row r="1941" spans="12:16" ht="15" customHeight="1" x14ac:dyDescent="0.3">
      <c r="L1941" s="171" t="str">
        <f t="shared" si="169"/>
        <v>-</v>
      </c>
      <c r="M1941" s="172">
        <f t="shared" si="168"/>
        <v>0</v>
      </c>
      <c r="N1941" s="172">
        <f t="shared" si="170"/>
        <v>0</v>
      </c>
      <c r="O1941" s="172">
        <f t="shared" si="171"/>
        <v>0</v>
      </c>
      <c r="P1941" s="172">
        <f t="shared" si="172"/>
        <v>0</v>
      </c>
    </row>
    <row r="1942" spans="12:16" ht="15" customHeight="1" x14ac:dyDescent="0.3">
      <c r="L1942" s="171" t="str">
        <f t="shared" si="169"/>
        <v>-</v>
      </c>
      <c r="M1942" s="172">
        <f t="shared" si="168"/>
        <v>0</v>
      </c>
      <c r="N1942" s="172">
        <f t="shared" si="170"/>
        <v>0</v>
      </c>
      <c r="O1942" s="172">
        <f t="shared" si="171"/>
        <v>0</v>
      </c>
      <c r="P1942" s="172">
        <f t="shared" si="172"/>
        <v>0</v>
      </c>
    </row>
    <row r="1943" spans="12:16" ht="15" customHeight="1" x14ac:dyDescent="0.3">
      <c r="L1943" s="171" t="str">
        <f t="shared" si="169"/>
        <v>-</v>
      </c>
      <c r="M1943" s="172">
        <f t="shared" si="168"/>
        <v>0</v>
      </c>
      <c r="N1943" s="172">
        <f t="shared" si="170"/>
        <v>0</v>
      </c>
      <c r="O1943" s="172">
        <f t="shared" si="171"/>
        <v>0</v>
      </c>
      <c r="P1943" s="172">
        <f t="shared" si="172"/>
        <v>0</v>
      </c>
    </row>
    <row r="1944" spans="12:16" ht="15" customHeight="1" x14ac:dyDescent="0.3">
      <c r="L1944" s="171" t="str">
        <f t="shared" si="169"/>
        <v>-</v>
      </c>
      <c r="M1944" s="172">
        <f t="shared" si="168"/>
        <v>0</v>
      </c>
      <c r="N1944" s="172">
        <f t="shared" si="170"/>
        <v>0</v>
      </c>
      <c r="O1944" s="172">
        <f t="shared" si="171"/>
        <v>0</v>
      </c>
      <c r="P1944" s="172">
        <f t="shared" si="172"/>
        <v>0</v>
      </c>
    </row>
    <row r="1945" spans="12:16" ht="15" customHeight="1" x14ac:dyDescent="0.3">
      <c r="L1945" s="171" t="str">
        <f t="shared" si="169"/>
        <v>-</v>
      </c>
      <c r="M1945" s="172">
        <f t="shared" si="168"/>
        <v>0</v>
      </c>
      <c r="N1945" s="172">
        <f t="shared" si="170"/>
        <v>0</v>
      </c>
      <c r="O1945" s="172">
        <f t="shared" si="171"/>
        <v>0</v>
      </c>
      <c r="P1945" s="172">
        <f t="shared" si="172"/>
        <v>0</v>
      </c>
    </row>
    <row r="1946" spans="12:16" ht="15" customHeight="1" x14ac:dyDescent="0.3">
      <c r="L1946" s="171" t="str">
        <f t="shared" si="169"/>
        <v>-</v>
      </c>
      <c r="M1946" s="172">
        <f t="shared" si="168"/>
        <v>0</v>
      </c>
      <c r="N1946" s="172">
        <f t="shared" si="170"/>
        <v>0</v>
      </c>
      <c r="O1946" s="172">
        <f t="shared" si="171"/>
        <v>0</v>
      </c>
      <c r="P1946" s="172">
        <f t="shared" si="172"/>
        <v>0</v>
      </c>
    </row>
    <row r="1947" spans="12:16" ht="15" customHeight="1" x14ac:dyDescent="0.3">
      <c r="L1947" s="171" t="str">
        <f t="shared" si="169"/>
        <v>-</v>
      </c>
      <c r="M1947" s="172">
        <f t="shared" si="168"/>
        <v>0</v>
      </c>
      <c r="N1947" s="172">
        <f t="shared" si="170"/>
        <v>0</v>
      </c>
      <c r="O1947" s="172">
        <f t="shared" si="171"/>
        <v>0</v>
      </c>
      <c r="P1947" s="172">
        <f t="shared" si="172"/>
        <v>0</v>
      </c>
    </row>
    <row r="1948" spans="12:16" ht="15" customHeight="1" x14ac:dyDescent="0.3">
      <c r="L1948" s="171" t="str">
        <f t="shared" si="169"/>
        <v>-</v>
      </c>
      <c r="M1948" s="172">
        <f t="shared" si="168"/>
        <v>0</v>
      </c>
      <c r="N1948" s="172">
        <f t="shared" si="170"/>
        <v>0</v>
      </c>
      <c r="O1948" s="172">
        <f t="shared" si="171"/>
        <v>0</v>
      </c>
      <c r="P1948" s="172">
        <f t="shared" si="172"/>
        <v>0</v>
      </c>
    </row>
    <row r="1949" spans="12:16" ht="15" customHeight="1" x14ac:dyDescent="0.3">
      <c r="L1949" s="171" t="str">
        <f t="shared" si="169"/>
        <v>-</v>
      </c>
      <c r="M1949" s="172">
        <f t="shared" si="168"/>
        <v>0</v>
      </c>
      <c r="N1949" s="172">
        <f t="shared" si="170"/>
        <v>0</v>
      </c>
      <c r="O1949" s="172">
        <f t="shared" si="171"/>
        <v>0</v>
      </c>
      <c r="P1949" s="172">
        <f t="shared" si="172"/>
        <v>0</v>
      </c>
    </row>
    <row r="1950" spans="12:16" ht="15" customHeight="1" x14ac:dyDescent="0.3">
      <c r="L1950" s="171" t="str">
        <f t="shared" si="169"/>
        <v>-</v>
      </c>
      <c r="M1950" s="172">
        <f t="shared" si="168"/>
        <v>0</v>
      </c>
      <c r="N1950" s="172">
        <f t="shared" si="170"/>
        <v>0</v>
      </c>
      <c r="O1950" s="172">
        <f t="shared" si="171"/>
        <v>0</v>
      </c>
      <c r="P1950" s="172">
        <f t="shared" si="172"/>
        <v>0</v>
      </c>
    </row>
    <row r="1951" spans="12:16" ht="15" customHeight="1" x14ac:dyDescent="0.3">
      <c r="L1951" s="171" t="str">
        <f t="shared" si="169"/>
        <v>-</v>
      </c>
      <c r="M1951" s="172">
        <f t="shared" si="168"/>
        <v>0</v>
      </c>
      <c r="N1951" s="172">
        <f t="shared" si="170"/>
        <v>0</v>
      </c>
      <c r="O1951" s="172">
        <f t="shared" si="171"/>
        <v>0</v>
      </c>
      <c r="P1951" s="172">
        <f t="shared" si="172"/>
        <v>0</v>
      </c>
    </row>
    <row r="1952" spans="12:16" ht="15" customHeight="1" x14ac:dyDescent="0.3">
      <c r="L1952" s="171" t="str">
        <f t="shared" si="169"/>
        <v>-</v>
      </c>
      <c r="M1952" s="172">
        <f t="shared" si="168"/>
        <v>0</v>
      </c>
      <c r="N1952" s="172">
        <f t="shared" si="170"/>
        <v>0</v>
      </c>
      <c r="O1952" s="172">
        <f t="shared" si="171"/>
        <v>0</v>
      </c>
      <c r="P1952" s="172">
        <f t="shared" si="172"/>
        <v>0</v>
      </c>
    </row>
    <row r="1953" spans="12:16" ht="15" customHeight="1" x14ac:dyDescent="0.3">
      <c r="L1953" s="171" t="str">
        <f t="shared" si="169"/>
        <v>-</v>
      </c>
      <c r="M1953" s="172">
        <f t="shared" si="168"/>
        <v>0</v>
      </c>
      <c r="N1953" s="172">
        <f t="shared" si="170"/>
        <v>0</v>
      </c>
      <c r="O1953" s="172">
        <f t="shared" si="171"/>
        <v>0</v>
      </c>
      <c r="P1953" s="172">
        <f t="shared" si="172"/>
        <v>0</v>
      </c>
    </row>
    <row r="1954" spans="12:16" ht="15" customHeight="1" x14ac:dyDescent="0.3">
      <c r="L1954" s="171" t="str">
        <f t="shared" si="169"/>
        <v>-</v>
      </c>
      <c r="M1954" s="172">
        <f t="shared" si="168"/>
        <v>0</v>
      </c>
      <c r="N1954" s="172">
        <f t="shared" si="170"/>
        <v>0</v>
      </c>
      <c r="O1954" s="172">
        <f t="shared" si="171"/>
        <v>0</v>
      </c>
      <c r="P1954" s="172">
        <f t="shared" si="172"/>
        <v>0</v>
      </c>
    </row>
    <row r="1955" spans="12:16" ht="15" customHeight="1" x14ac:dyDescent="0.3">
      <c r="L1955" s="171" t="str">
        <f t="shared" si="169"/>
        <v>-</v>
      </c>
      <c r="M1955" s="172">
        <f t="shared" si="168"/>
        <v>0</v>
      </c>
      <c r="N1955" s="172">
        <f t="shared" si="170"/>
        <v>0</v>
      </c>
      <c r="O1955" s="172">
        <f t="shared" si="171"/>
        <v>0</v>
      </c>
      <c r="P1955" s="172">
        <f t="shared" si="172"/>
        <v>0</v>
      </c>
    </row>
    <row r="1956" spans="12:16" ht="15" customHeight="1" x14ac:dyDescent="0.3">
      <c r="L1956" s="171" t="str">
        <f t="shared" si="169"/>
        <v>-</v>
      </c>
      <c r="M1956" s="172">
        <f t="shared" si="168"/>
        <v>0</v>
      </c>
      <c r="N1956" s="172">
        <f t="shared" si="170"/>
        <v>0</v>
      </c>
      <c r="O1956" s="172">
        <f t="shared" si="171"/>
        <v>0</v>
      </c>
      <c r="P1956" s="172">
        <f t="shared" si="172"/>
        <v>0</v>
      </c>
    </row>
    <row r="1957" spans="12:16" ht="15" customHeight="1" x14ac:dyDescent="0.3">
      <c r="L1957" s="171" t="str">
        <f t="shared" si="169"/>
        <v>-</v>
      </c>
      <c r="M1957" s="172">
        <f t="shared" si="168"/>
        <v>0</v>
      </c>
      <c r="N1957" s="172">
        <f t="shared" si="170"/>
        <v>0</v>
      </c>
      <c r="O1957" s="172">
        <f t="shared" si="171"/>
        <v>0</v>
      </c>
      <c r="P1957" s="172">
        <f t="shared" si="172"/>
        <v>0</v>
      </c>
    </row>
    <row r="1958" spans="12:16" ht="15" customHeight="1" x14ac:dyDescent="0.3">
      <c r="L1958" s="171" t="str">
        <f t="shared" si="169"/>
        <v>-</v>
      </c>
      <c r="M1958" s="172">
        <f t="shared" si="168"/>
        <v>0</v>
      </c>
      <c r="N1958" s="172">
        <f t="shared" si="170"/>
        <v>0</v>
      </c>
      <c r="O1958" s="172">
        <f t="shared" si="171"/>
        <v>0</v>
      </c>
      <c r="P1958" s="172">
        <f t="shared" si="172"/>
        <v>0</v>
      </c>
    </row>
    <row r="1959" spans="12:16" ht="15" customHeight="1" x14ac:dyDescent="0.3">
      <c r="L1959" s="171" t="str">
        <f t="shared" si="169"/>
        <v>-</v>
      </c>
      <c r="M1959" s="172">
        <f t="shared" si="168"/>
        <v>0</v>
      </c>
      <c r="N1959" s="172">
        <f t="shared" si="170"/>
        <v>0</v>
      </c>
      <c r="O1959" s="172">
        <f t="shared" si="171"/>
        <v>0</v>
      </c>
      <c r="P1959" s="172">
        <f t="shared" si="172"/>
        <v>0</v>
      </c>
    </row>
    <row r="1960" spans="12:16" ht="15" customHeight="1" x14ac:dyDescent="0.3">
      <c r="L1960" s="171" t="str">
        <f t="shared" si="169"/>
        <v>-</v>
      </c>
      <c r="M1960" s="172">
        <f t="shared" si="168"/>
        <v>0</v>
      </c>
      <c r="N1960" s="172">
        <f t="shared" si="170"/>
        <v>0</v>
      </c>
      <c r="O1960" s="172">
        <f t="shared" si="171"/>
        <v>0</v>
      </c>
      <c r="P1960" s="172">
        <f t="shared" si="172"/>
        <v>0</v>
      </c>
    </row>
    <row r="1961" spans="12:16" ht="15" customHeight="1" x14ac:dyDescent="0.3">
      <c r="L1961" s="171" t="str">
        <f t="shared" si="169"/>
        <v>-</v>
      </c>
      <c r="M1961" s="172">
        <f t="shared" si="168"/>
        <v>0</v>
      </c>
      <c r="N1961" s="172">
        <f t="shared" si="170"/>
        <v>0</v>
      </c>
      <c r="O1961" s="172">
        <f t="shared" si="171"/>
        <v>0</v>
      </c>
      <c r="P1961" s="172">
        <f t="shared" si="172"/>
        <v>0</v>
      </c>
    </row>
    <row r="1962" spans="12:16" ht="15" customHeight="1" x14ac:dyDescent="0.3">
      <c r="L1962" s="171" t="str">
        <f t="shared" si="169"/>
        <v>-</v>
      </c>
      <c r="M1962" s="172">
        <f t="shared" si="168"/>
        <v>0</v>
      </c>
      <c r="N1962" s="172">
        <f t="shared" si="170"/>
        <v>0</v>
      </c>
      <c r="O1962" s="172">
        <f t="shared" si="171"/>
        <v>0</v>
      </c>
      <c r="P1962" s="172">
        <f t="shared" si="172"/>
        <v>0</v>
      </c>
    </row>
    <row r="1963" spans="12:16" ht="15" customHeight="1" x14ac:dyDescent="0.3">
      <c r="L1963" s="171" t="str">
        <f t="shared" si="169"/>
        <v>-</v>
      </c>
      <c r="M1963" s="172">
        <f t="shared" si="168"/>
        <v>0</v>
      </c>
      <c r="N1963" s="172">
        <f t="shared" si="170"/>
        <v>0</v>
      </c>
      <c r="O1963" s="172">
        <f t="shared" si="171"/>
        <v>0</v>
      </c>
      <c r="P1963" s="172">
        <f t="shared" si="172"/>
        <v>0</v>
      </c>
    </row>
    <row r="1964" spans="12:16" ht="15" customHeight="1" x14ac:dyDescent="0.3">
      <c r="L1964" s="171" t="str">
        <f t="shared" si="169"/>
        <v>-</v>
      </c>
      <c r="M1964" s="172">
        <f t="shared" si="168"/>
        <v>0</v>
      </c>
      <c r="N1964" s="172">
        <f t="shared" si="170"/>
        <v>0</v>
      </c>
      <c r="O1964" s="172">
        <f t="shared" si="171"/>
        <v>0</v>
      </c>
      <c r="P1964" s="172">
        <f t="shared" si="172"/>
        <v>0</v>
      </c>
    </row>
    <row r="1965" spans="12:16" ht="15" customHeight="1" x14ac:dyDescent="0.3">
      <c r="L1965" s="171" t="str">
        <f t="shared" si="169"/>
        <v>-</v>
      </c>
      <c r="M1965" s="172">
        <f t="shared" si="168"/>
        <v>0</v>
      </c>
      <c r="N1965" s="172">
        <f t="shared" si="170"/>
        <v>0</v>
      </c>
      <c r="O1965" s="172">
        <f t="shared" si="171"/>
        <v>0</v>
      </c>
      <c r="P1965" s="172">
        <f t="shared" si="172"/>
        <v>0</v>
      </c>
    </row>
    <row r="1966" spans="12:16" ht="15" customHeight="1" x14ac:dyDescent="0.3">
      <c r="L1966" s="171" t="str">
        <f t="shared" si="169"/>
        <v>-</v>
      </c>
      <c r="M1966" s="172">
        <f t="shared" si="168"/>
        <v>0</v>
      </c>
      <c r="N1966" s="172">
        <f t="shared" si="170"/>
        <v>0</v>
      </c>
      <c r="O1966" s="172">
        <f t="shared" si="171"/>
        <v>0</v>
      </c>
      <c r="P1966" s="172">
        <f t="shared" si="172"/>
        <v>0</v>
      </c>
    </row>
    <row r="1967" spans="12:16" ht="15" customHeight="1" x14ac:dyDescent="0.3">
      <c r="L1967" s="171" t="str">
        <f t="shared" si="169"/>
        <v>-</v>
      </c>
      <c r="M1967" s="172">
        <f t="shared" si="168"/>
        <v>0</v>
      </c>
      <c r="N1967" s="172">
        <f t="shared" si="170"/>
        <v>0</v>
      </c>
      <c r="O1967" s="172">
        <f t="shared" si="171"/>
        <v>0</v>
      </c>
      <c r="P1967" s="172">
        <f t="shared" si="172"/>
        <v>0</v>
      </c>
    </row>
    <row r="1968" spans="12:16" ht="15" customHeight="1" x14ac:dyDescent="0.3">
      <c r="L1968" s="171" t="str">
        <f t="shared" si="169"/>
        <v>-</v>
      </c>
      <c r="M1968" s="172">
        <f t="shared" si="168"/>
        <v>0</v>
      </c>
      <c r="N1968" s="172">
        <f t="shared" si="170"/>
        <v>0</v>
      </c>
      <c r="O1968" s="172">
        <f t="shared" si="171"/>
        <v>0</v>
      </c>
      <c r="P1968" s="172">
        <f t="shared" si="172"/>
        <v>0</v>
      </c>
    </row>
    <row r="1969" spans="12:16" ht="15" customHeight="1" x14ac:dyDescent="0.3">
      <c r="L1969" s="171" t="str">
        <f t="shared" si="169"/>
        <v>-</v>
      </c>
      <c r="M1969" s="172">
        <f t="shared" si="168"/>
        <v>0</v>
      </c>
      <c r="N1969" s="172">
        <f t="shared" si="170"/>
        <v>0</v>
      </c>
      <c r="O1969" s="172">
        <f t="shared" si="171"/>
        <v>0</v>
      </c>
      <c r="P1969" s="172">
        <f t="shared" si="172"/>
        <v>0</v>
      </c>
    </row>
    <row r="1970" spans="12:16" ht="15" customHeight="1" x14ac:dyDescent="0.3">
      <c r="L1970" s="171" t="str">
        <f t="shared" si="169"/>
        <v>-</v>
      </c>
      <c r="M1970" s="172">
        <f t="shared" si="168"/>
        <v>0</v>
      </c>
      <c r="N1970" s="172">
        <f t="shared" si="170"/>
        <v>0</v>
      </c>
      <c r="O1970" s="172">
        <f t="shared" si="171"/>
        <v>0</v>
      </c>
      <c r="P1970" s="172">
        <f t="shared" si="172"/>
        <v>0</v>
      </c>
    </row>
    <row r="1971" spans="12:16" ht="15" customHeight="1" x14ac:dyDescent="0.3">
      <c r="L1971" s="171" t="str">
        <f t="shared" si="169"/>
        <v>-</v>
      </c>
      <c r="M1971" s="172">
        <f t="shared" si="168"/>
        <v>0</v>
      </c>
      <c r="N1971" s="172">
        <f t="shared" si="170"/>
        <v>0</v>
      </c>
      <c r="O1971" s="172">
        <f t="shared" si="171"/>
        <v>0</v>
      </c>
      <c r="P1971" s="172">
        <f t="shared" si="172"/>
        <v>0</v>
      </c>
    </row>
    <row r="1972" spans="12:16" ht="15" customHeight="1" x14ac:dyDescent="0.3">
      <c r="L1972" s="171" t="str">
        <f t="shared" si="169"/>
        <v>-</v>
      </c>
      <c r="M1972" s="172">
        <f t="shared" si="168"/>
        <v>0</v>
      </c>
      <c r="N1972" s="172">
        <f t="shared" si="170"/>
        <v>0</v>
      </c>
      <c r="O1972" s="172">
        <f t="shared" si="171"/>
        <v>0</v>
      </c>
      <c r="P1972" s="172">
        <f t="shared" si="172"/>
        <v>0</v>
      </c>
    </row>
    <row r="1973" spans="12:16" ht="15" customHeight="1" x14ac:dyDescent="0.3">
      <c r="L1973" s="171" t="str">
        <f t="shared" si="169"/>
        <v>-</v>
      </c>
      <c r="M1973" s="172">
        <f t="shared" si="168"/>
        <v>0</v>
      </c>
      <c r="N1973" s="172">
        <f t="shared" si="170"/>
        <v>0</v>
      </c>
      <c r="O1973" s="172">
        <f t="shared" si="171"/>
        <v>0</v>
      </c>
      <c r="P1973" s="172">
        <f t="shared" si="172"/>
        <v>0</v>
      </c>
    </row>
    <row r="1974" spans="12:16" ht="15" customHeight="1" x14ac:dyDescent="0.3">
      <c r="L1974" s="171" t="str">
        <f t="shared" si="169"/>
        <v>-</v>
      </c>
      <c r="M1974" s="172">
        <f t="shared" si="168"/>
        <v>0</v>
      </c>
      <c r="N1974" s="172">
        <f t="shared" si="170"/>
        <v>0</v>
      </c>
      <c r="O1974" s="172">
        <f t="shared" si="171"/>
        <v>0</v>
      </c>
      <c r="P1974" s="172">
        <f t="shared" si="172"/>
        <v>0</v>
      </c>
    </row>
    <row r="1975" spans="12:16" ht="15" customHeight="1" x14ac:dyDescent="0.3">
      <c r="L1975" s="171" t="str">
        <f t="shared" si="169"/>
        <v>-</v>
      </c>
      <c r="M1975" s="172">
        <f t="shared" si="168"/>
        <v>0</v>
      </c>
      <c r="N1975" s="172">
        <f t="shared" si="170"/>
        <v>0</v>
      </c>
      <c r="O1975" s="172">
        <f t="shared" si="171"/>
        <v>0</v>
      </c>
      <c r="P1975" s="172">
        <f t="shared" si="172"/>
        <v>0</v>
      </c>
    </row>
    <row r="1976" spans="12:16" ht="15" customHeight="1" x14ac:dyDescent="0.3">
      <c r="L1976" s="171" t="str">
        <f t="shared" si="169"/>
        <v>-</v>
      </c>
      <c r="M1976" s="172">
        <f t="shared" si="168"/>
        <v>0</v>
      </c>
      <c r="N1976" s="172">
        <f t="shared" si="170"/>
        <v>0</v>
      </c>
      <c r="O1976" s="172">
        <f t="shared" si="171"/>
        <v>0</v>
      </c>
      <c r="P1976" s="172">
        <f t="shared" si="172"/>
        <v>0</v>
      </c>
    </row>
    <row r="1977" spans="12:16" ht="15" customHeight="1" x14ac:dyDescent="0.3">
      <c r="L1977" s="171" t="str">
        <f t="shared" si="169"/>
        <v>-</v>
      </c>
      <c r="M1977" s="172">
        <f t="shared" si="168"/>
        <v>0</v>
      </c>
      <c r="N1977" s="172">
        <f t="shared" si="170"/>
        <v>0</v>
      </c>
      <c r="O1977" s="172">
        <f t="shared" si="171"/>
        <v>0</v>
      </c>
      <c r="P1977" s="172">
        <f t="shared" si="172"/>
        <v>0</v>
      </c>
    </row>
    <row r="1978" spans="12:16" ht="15" customHeight="1" x14ac:dyDescent="0.3">
      <c r="L1978" s="171" t="str">
        <f t="shared" si="169"/>
        <v>-</v>
      </c>
      <c r="M1978" s="172">
        <f t="shared" si="168"/>
        <v>0</v>
      </c>
      <c r="N1978" s="172">
        <f t="shared" si="170"/>
        <v>0</v>
      </c>
      <c r="O1978" s="172">
        <f t="shared" si="171"/>
        <v>0</v>
      </c>
      <c r="P1978" s="172">
        <f t="shared" si="172"/>
        <v>0</v>
      </c>
    </row>
    <row r="1979" spans="12:16" ht="15" customHeight="1" x14ac:dyDescent="0.3">
      <c r="L1979" s="171" t="str">
        <f t="shared" si="169"/>
        <v>-</v>
      </c>
      <c r="M1979" s="172">
        <f t="shared" si="168"/>
        <v>0</v>
      </c>
      <c r="N1979" s="172">
        <f t="shared" si="170"/>
        <v>0</v>
      </c>
      <c r="O1979" s="172">
        <f t="shared" si="171"/>
        <v>0</v>
      </c>
      <c r="P1979" s="172">
        <f t="shared" si="172"/>
        <v>0</v>
      </c>
    </row>
    <row r="1980" spans="12:16" ht="15" customHeight="1" x14ac:dyDescent="0.3">
      <c r="L1980" s="171" t="str">
        <f t="shared" si="169"/>
        <v>-</v>
      </c>
      <c r="M1980" s="172">
        <f t="shared" si="168"/>
        <v>0</v>
      </c>
      <c r="N1980" s="172">
        <f t="shared" si="170"/>
        <v>0</v>
      </c>
      <c r="O1980" s="172">
        <f t="shared" si="171"/>
        <v>0</v>
      </c>
      <c r="P1980" s="172">
        <f t="shared" si="172"/>
        <v>0</v>
      </c>
    </row>
    <row r="1981" spans="12:16" ht="15" customHeight="1" x14ac:dyDescent="0.3">
      <c r="L1981" s="171" t="str">
        <f t="shared" si="169"/>
        <v>-</v>
      </c>
      <c r="M1981" s="172">
        <f t="shared" si="168"/>
        <v>0</v>
      </c>
      <c r="N1981" s="172">
        <f t="shared" si="170"/>
        <v>0</v>
      </c>
      <c r="O1981" s="172">
        <f t="shared" si="171"/>
        <v>0</v>
      </c>
      <c r="P1981" s="172">
        <f t="shared" si="172"/>
        <v>0</v>
      </c>
    </row>
    <row r="1982" spans="12:16" ht="15" customHeight="1" x14ac:dyDescent="0.3">
      <c r="L1982" s="171" t="str">
        <f t="shared" si="169"/>
        <v>-</v>
      </c>
      <c r="M1982" s="172">
        <f t="shared" si="168"/>
        <v>0</v>
      </c>
      <c r="N1982" s="172">
        <f t="shared" si="170"/>
        <v>0</v>
      </c>
      <c r="O1982" s="172">
        <f t="shared" si="171"/>
        <v>0</v>
      </c>
      <c r="P1982" s="172">
        <f t="shared" si="172"/>
        <v>0</v>
      </c>
    </row>
    <row r="1983" spans="12:16" ht="15" customHeight="1" x14ac:dyDescent="0.3">
      <c r="L1983" s="171" t="str">
        <f t="shared" si="169"/>
        <v>-</v>
      </c>
      <c r="M1983" s="172">
        <f t="shared" si="168"/>
        <v>0</v>
      </c>
      <c r="N1983" s="172">
        <f t="shared" si="170"/>
        <v>0</v>
      </c>
      <c r="O1983" s="172">
        <f t="shared" si="171"/>
        <v>0</v>
      </c>
      <c r="P1983" s="172">
        <f t="shared" si="172"/>
        <v>0</v>
      </c>
    </row>
    <row r="1984" spans="12:16" ht="15" customHeight="1" x14ac:dyDescent="0.3">
      <c r="L1984" s="171" t="str">
        <f t="shared" si="169"/>
        <v>-</v>
      </c>
      <c r="M1984" s="172">
        <f t="shared" si="168"/>
        <v>0</v>
      </c>
      <c r="N1984" s="172">
        <f t="shared" si="170"/>
        <v>0</v>
      </c>
      <c r="O1984" s="172">
        <f t="shared" si="171"/>
        <v>0</v>
      </c>
      <c r="P1984" s="172">
        <f t="shared" si="172"/>
        <v>0</v>
      </c>
    </row>
    <row r="1985" spans="12:16" ht="15" customHeight="1" x14ac:dyDescent="0.3">
      <c r="L1985" s="171" t="str">
        <f t="shared" si="169"/>
        <v>-</v>
      </c>
      <c r="M1985" s="172">
        <f t="shared" si="168"/>
        <v>0</v>
      </c>
      <c r="N1985" s="172">
        <f t="shared" si="170"/>
        <v>0</v>
      </c>
      <c r="O1985" s="172">
        <f t="shared" si="171"/>
        <v>0</v>
      </c>
      <c r="P1985" s="172">
        <f t="shared" si="172"/>
        <v>0</v>
      </c>
    </row>
    <row r="1986" spans="12:16" ht="15" customHeight="1" x14ac:dyDescent="0.3">
      <c r="L1986" s="171" t="str">
        <f t="shared" si="169"/>
        <v>-</v>
      </c>
      <c r="M1986" s="172">
        <f t="shared" si="168"/>
        <v>0</v>
      </c>
      <c r="N1986" s="172">
        <f t="shared" si="170"/>
        <v>0</v>
      </c>
      <c r="O1986" s="172">
        <f t="shared" si="171"/>
        <v>0</v>
      </c>
      <c r="P1986" s="172">
        <f t="shared" si="172"/>
        <v>0</v>
      </c>
    </row>
    <row r="1987" spans="12:16" ht="15" customHeight="1" x14ac:dyDescent="0.3">
      <c r="L1987" s="171" t="str">
        <f t="shared" si="169"/>
        <v>-</v>
      </c>
      <c r="M1987" s="172">
        <f t="shared" si="168"/>
        <v>0</v>
      </c>
      <c r="N1987" s="172">
        <f t="shared" si="170"/>
        <v>0</v>
      </c>
      <c r="O1987" s="172">
        <f t="shared" si="171"/>
        <v>0</v>
      </c>
      <c r="P1987" s="172">
        <f t="shared" si="172"/>
        <v>0</v>
      </c>
    </row>
    <row r="1988" spans="12:16" ht="15" customHeight="1" x14ac:dyDescent="0.3">
      <c r="L1988" s="171" t="str">
        <f t="shared" si="169"/>
        <v>-</v>
      </c>
      <c r="M1988" s="172">
        <f t="shared" si="168"/>
        <v>0</v>
      </c>
      <c r="N1988" s="172">
        <f t="shared" si="170"/>
        <v>0</v>
      </c>
      <c r="O1988" s="172">
        <f t="shared" si="171"/>
        <v>0</v>
      </c>
      <c r="P1988" s="172">
        <f t="shared" si="172"/>
        <v>0</v>
      </c>
    </row>
    <row r="1989" spans="12:16" ht="15" customHeight="1" x14ac:dyDescent="0.3">
      <c r="L1989" s="171" t="str">
        <f t="shared" si="169"/>
        <v>-</v>
      </c>
      <c r="M1989" s="172">
        <f t="shared" si="168"/>
        <v>0</v>
      </c>
      <c r="N1989" s="172">
        <f t="shared" si="170"/>
        <v>0</v>
      </c>
      <c r="O1989" s="172">
        <f t="shared" si="171"/>
        <v>0</v>
      </c>
      <c r="P1989" s="172">
        <f t="shared" si="172"/>
        <v>0</v>
      </c>
    </row>
    <row r="1990" spans="12:16" ht="15" customHeight="1" x14ac:dyDescent="0.3">
      <c r="L1990" s="171" t="str">
        <f t="shared" si="169"/>
        <v>-</v>
      </c>
      <c r="M1990" s="172">
        <f t="shared" si="168"/>
        <v>0</v>
      </c>
      <c r="N1990" s="172">
        <f t="shared" si="170"/>
        <v>0</v>
      </c>
      <c r="O1990" s="172">
        <f t="shared" si="171"/>
        <v>0</v>
      </c>
      <c r="P1990" s="172">
        <f t="shared" si="172"/>
        <v>0</v>
      </c>
    </row>
    <row r="1991" spans="12:16" ht="15" customHeight="1" x14ac:dyDescent="0.3">
      <c r="L1991" s="171" t="str">
        <f t="shared" si="169"/>
        <v>-</v>
      </c>
      <c r="M1991" s="172">
        <f t="shared" si="168"/>
        <v>0</v>
      </c>
      <c r="N1991" s="172">
        <f t="shared" si="170"/>
        <v>0</v>
      </c>
      <c r="O1991" s="172">
        <f t="shared" si="171"/>
        <v>0</v>
      </c>
      <c r="P1991" s="172">
        <f t="shared" si="172"/>
        <v>0</v>
      </c>
    </row>
    <row r="1992" spans="12:16" ht="15" customHeight="1" x14ac:dyDescent="0.3">
      <c r="L1992" s="171" t="str">
        <f t="shared" si="169"/>
        <v>-</v>
      </c>
      <c r="M1992" s="172">
        <f t="shared" si="168"/>
        <v>0</v>
      </c>
      <c r="N1992" s="172">
        <f t="shared" si="170"/>
        <v>0</v>
      </c>
      <c r="O1992" s="172">
        <f t="shared" si="171"/>
        <v>0</v>
      </c>
      <c r="P1992" s="172">
        <f t="shared" si="172"/>
        <v>0</v>
      </c>
    </row>
    <row r="1993" spans="12:16" ht="15" customHeight="1" x14ac:dyDescent="0.3">
      <c r="L1993" s="171" t="str">
        <f t="shared" si="169"/>
        <v>-</v>
      </c>
      <c r="M1993" s="172">
        <f t="shared" si="168"/>
        <v>0</v>
      </c>
      <c r="N1993" s="172">
        <f t="shared" si="170"/>
        <v>0</v>
      </c>
      <c r="O1993" s="172">
        <f t="shared" si="171"/>
        <v>0</v>
      </c>
      <c r="P1993" s="172">
        <f t="shared" si="172"/>
        <v>0</v>
      </c>
    </row>
    <row r="1994" spans="12:16" ht="15" customHeight="1" x14ac:dyDescent="0.3">
      <c r="L1994" s="171" t="str">
        <f t="shared" si="169"/>
        <v>-</v>
      </c>
      <c r="M1994" s="172">
        <f t="shared" si="168"/>
        <v>0</v>
      </c>
      <c r="N1994" s="172">
        <f t="shared" si="170"/>
        <v>0</v>
      </c>
      <c r="O1994" s="172">
        <f t="shared" si="171"/>
        <v>0</v>
      </c>
      <c r="P1994" s="172">
        <f t="shared" si="172"/>
        <v>0</v>
      </c>
    </row>
    <row r="1995" spans="12:16" ht="15" customHeight="1" x14ac:dyDescent="0.3">
      <c r="L1995" s="171" t="str">
        <f t="shared" si="169"/>
        <v>-</v>
      </c>
      <c r="M1995" s="172">
        <f t="shared" si="168"/>
        <v>0</v>
      </c>
      <c r="N1995" s="172">
        <f t="shared" si="170"/>
        <v>0</v>
      </c>
      <c r="O1995" s="172">
        <f t="shared" si="171"/>
        <v>0</v>
      </c>
      <c r="P1995" s="172">
        <f t="shared" si="172"/>
        <v>0</v>
      </c>
    </row>
    <row r="1996" spans="12:16" ht="15" customHeight="1" x14ac:dyDescent="0.3">
      <c r="L1996" s="171" t="str">
        <f t="shared" si="169"/>
        <v>-</v>
      </c>
      <c r="M1996" s="172">
        <f t="shared" si="168"/>
        <v>0</v>
      </c>
      <c r="N1996" s="172">
        <f t="shared" si="170"/>
        <v>0</v>
      </c>
      <c r="O1996" s="172">
        <f t="shared" si="171"/>
        <v>0</v>
      </c>
      <c r="P1996" s="172">
        <f t="shared" si="172"/>
        <v>0</v>
      </c>
    </row>
    <row r="1997" spans="12:16" ht="15" customHeight="1" x14ac:dyDescent="0.3">
      <c r="L1997" s="171" t="str">
        <f t="shared" si="169"/>
        <v>-</v>
      </c>
      <c r="M1997" s="172">
        <f t="shared" si="168"/>
        <v>0</v>
      </c>
      <c r="N1997" s="172">
        <f t="shared" si="170"/>
        <v>0</v>
      </c>
      <c r="O1997" s="172">
        <f t="shared" si="171"/>
        <v>0</v>
      </c>
      <c r="P1997" s="172">
        <f t="shared" si="172"/>
        <v>0</v>
      </c>
    </row>
    <row r="1998" spans="12:16" ht="15" customHeight="1" x14ac:dyDescent="0.3">
      <c r="L1998" s="171" t="str">
        <f t="shared" si="169"/>
        <v>-</v>
      </c>
      <c r="M1998" s="172">
        <f t="shared" si="168"/>
        <v>0</v>
      </c>
      <c r="N1998" s="172">
        <f t="shared" si="170"/>
        <v>0</v>
      </c>
      <c r="O1998" s="172">
        <f t="shared" si="171"/>
        <v>0</v>
      </c>
      <c r="P1998" s="172">
        <f t="shared" si="172"/>
        <v>0</v>
      </c>
    </row>
    <row r="1999" spans="12:16" ht="15" customHeight="1" x14ac:dyDescent="0.3">
      <c r="L1999" s="171" t="str">
        <f t="shared" si="169"/>
        <v>-</v>
      </c>
      <c r="M1999" s="172">
        <f t="shared" si="168"/>
        <v>0</v>
      </c>
      <c r="N1999" s="172">
        <f t="shared" si="170"/>
        <v>0</v>
      </c>
      <c r="O1999" s="172">
        <f t="shared" si="171"/>
        <v>0</v>
      </c>
      <c r="P1999" s="172">
        <f t="shared" si="172"/>
        <v>0</v>
      </c>
    </row>
    <row r="2000" spans="12:16" ht="15" customHeight="1" x14ac:dyDescent="0.3">
      <c r="L2000" s="171" t="str">
        <f t="shared" si="169"/>
        <v>-</v>
      </c>
      <c r="M2000" s="172">
        <f t="shared" si="168"/>
        <v>0</v>
      </c>
      <c r="N2000" s="172">
        <f t="shared" si="170"/>
        <v>0</v>
      </c>
      <c r="O2000" s="172">
        <f t="shared" si="171"/>
        <v>0</v>
      </c>
      <c r="P2000" s="172">
        <f t="shared" si="172"/>
        <v>0</v>
      </c>
    </row>
    <row r="2001" spans="12:16" ht="15" customHeight="1" x14ac:dyDescent="0.3">
      <c r="L2001" s="171" t="str">
        <f t="shared" si="169"/>
        <v>-</v>
      </c>
      <c r="M2001" s="172">
        <f t="shared" si="168"/>
        <v>0</v>
      </c>
      <c r="N2001" s="172">
        <f t="shared" si="170"/>
        <v>0</v>
      </c>
      <c r="O2001" s="172">
        <f t="shared" si="171"/>
        <v>0</v>
      </c>
      <c r="P2001" s="172">
        <f t="shared" si="172"/>
        <v>0</v>
      </c>
    </row>
    <row r="2002" spans="12:16" ht="15" customHeight="1" x14ac:dyDescent="0.3">
      <c r="L2002" s="171" t="str">
        <f t="shared" si="169"/>
        <v>-</v>
      </c>
      <c r="M2002" s="172">
        <f t="shared" si="168"/>
        <v>0</v>
      </c>
      <c r="N2002" s="172">
        <f t="shared" si="170"/>
        <v>0</v>
      </c>
      <c r="O2002" s="172">
        <f t="shared" si="171"/>
        <v>0</v>
      </c>
      <c r="P2002" s="172">
        <f t="shared" si="172"/>
        <v>0</v>
      </c>
    </row>
    <row r="2003" spans="12:16" ht="15" customHeight="1" x14ac:dyDescent="0.3">
      <c r="L2003" s="171" t="str">
        <f t="shared" si="169"/>
        <v>-</v>
      </c>
      <c r="M2003" s="172">
        <f t="shared" ref="M2003:M2066" si="173">IFERROR(VLOOKUP(L2003,$B$19:$E$80,4,FALSE),0)</f>
        <v>0</v>
      </c>
      <c r="N2003" s="172">
        <f t="shared" si="170"/>
        <v>0</v>
      </c>
      <c r="O2003" s="172">
        <f t="shared" si="171"/>
        <v>0</v>
      </c>
      <c r="P2003" s="172">
        <f t="shared" si="172"/>
        <v>0</v>
      </c>
    </row>
    <row r="2004" spans="12:16" ht="15" customHeight="1" x14ac:dyDescent="0.3">
      <c r="L2004" s="171" t="str">
        <f t="shared" ref="L2004:L2067" si="174">IFERROR(IF(MAX(L2003+1,$F$5+1)&gt;$J$10,"-",MAX(L2003+1,$F$5+1)),"-")</f>
        <v>-</v>
      </c>
      <c r="M2004" s="172">
        <f t="shared" si="173"/>
        <v>0</v>
      </c>
      <c r="N2004" s="172">
        <f t="shared" ref="N2004:N2067" si="175">IF(ISNUMBER(N2003),N2003-M2004,$E$8)</f>
        <v>0</v>
      </c>
      <c r="O2004" s="172">
        <f t="shared" ref="O2004:O2067" si="176">IFERROR(IF(ISNUMBER(N2003),N2003,$E$8)*IF(L2004&gt;=$J$8,$E$13,$E$12)/IF(MOD(YEAR(L2004),4),365,366)*IF(ISBLANK(L2003),L2004-$F$5,L2004-L2003),0)</f>
        <v>0</v>
      </c>
      <c r="P2004" s="172">
        <f t="shared" ref="P2004:P2067" si="177">IFERROR(IF(ISNUMBER(N2003),N2003,$E$8)*3%/IF(MOD(YEAR(L2004),4),365,366)*IF(ISBLANK(L2003),(L2004-$F$5),L2004-L2003),0)</f>
        <v>0</v>
      </c>
    </row>
    <row r="2005" spans="12:16" ht="15" customHeight="1" x14ac:dyDescent="0.3">
      <c r="L2005" s="171" t="str">
        <f t="shared" si="174"/>
        <v>-</v>
      </c>
      <c r="M2005" s="172">
        <f t="shared" si="173"/>
        <v>0</v>
      </c>
      <c r="N2005" s="172">
        <f t="shared" si="175"/>
        <v>0</v>
      </c>
      <c r="O2005" s="172">
        <f t="shared" si="176"/>
        <v>0</v>
      </c>
      <c r="P2005" s="172">
        <f t="shared" si="177"/>
        <v>0</v>
      </c>
    </row>
    <row r="2006" spans="12:16" ht="15" customHeight="1" x14ac:dyDescent="0.3">
      <c r="L2006" s="171" t="str">
        <f t="shared" si="174"/>
        <v>-</v>
      </c>
      <c r="M2006" s="172">
        <f t="shared" si="173"/>
        <v>0</v>
      </c>
      <c r="N2006" s="172">
        <f t="shared" si="175"/>
        <v>0</v>
      </c>
      <c r="O2006" s="172">
        <f t="shared" si="176"/>
        <v>0</v>
      </c>
      <c r="P2006" s="172">
        <f t="shared" si="177"/>
        <v>0</v>
      </c>
    </row>
    <row r="2007" spans="12:16" ht="15" customHeight="1" x14ac:dyDescent="0.3">
      <c r="L2007" s="171" t="str">
        <f t="shared" si="174"/>
        <v>-</v>
      </c>
      <c r="M2007" s="172">
        <f t="shared" si="173"/>
        <v>0</v>
      </c>
      <c r="N2007" s="172">
        <f t="shared" si="175"/>
        <v>0</v>
      </c>
      <c r="O2007" s="172">
        <f t="shared" si="176"/>
        <v>0</v>
      </c>
      <c r="P2007" s="172">
        <f t="shared" si="177"/>
        <v>0</v>
      </c>
    </row>
    <row r="2008" spans="12:16" ht="15" customHeight="1" x14ac:dyDescent="0.3">
      <c r="L2008" s="171" t="str">
        <f t="shared" si="174"/>
        <v>-</v>
      </c>
      <c r="M2008" s="172">
        <f t="shared" si="173"/>
        <v>0</v>
      </c>
      <c r="N2008" s="172">
        <f t="shared" si="175"/>
        <v>0</v>
      </c>
      <c r="O2008" s="172">
        <f t="shared" si="176"/>
        <v>0</v>
      </c>
      <c r="P2008" s="172">
        <f t="shared" si="177"/>
        <v>0</v>
      </c>
    </row>
    <row r="2009" spans="12:16" ht="15" customHeight="1" x14ac:dyDescent="0.3">
      <c r="L2009" s="171" t="str">
        <f t="shared" si="174"/>
        <v>-</v>
      </c>
      <c r="M2009" s="172">
        <f t="shared" si="173"/>
        <v>0</v>
      </c>
      <c r="N2009" s="172">
        <f t="shared" si="175"/>
        <v>0</v>
      </c>
      <c r="O2009" s="172">
        <f t="shared" si="176"/>
        <v>0</v>
      </c>
      <c r="P2009" s="172">
        <f t="shared" si="177"/>
        <v>0</v>
      </c>
    </row>
    <row r="2010" spans="12:16" ht="15" customHeight="1" x14ac:dyDescent="0.3">
      <c r="L2010" s="171" t="str">
        <f t="shared" si="174"/>
        <v>-</v>
      </c>
      <c r="M2010" s="172">
        <f t="shared" si="173"/>
        <v>0</v>
      </c>
      <c r="N2010" s="172">
        <f t="shared" si="175"/>
        <v>0</v>
      </c>
      <c r="O2010" s="172">
        <f t="shared" si="176"/>
        <v>0</v>
      </c>
      <c r="P2010" s="172">
        <f t="shared" si="177"/>
        <v>0</v>
      </c>
    </row>
    <row r="2011" spans="12:16" ht="15" customHeight="1" x14ac:dyDescent="0.3">
      <c r="L2011" s="171" t="str">
        <f t="shared" si="174"/>
        <v>-</v>
      </c>
      <c r="M2011" s="172">
        <f t="shared" si="173"/>
        <v>0</v>
      </c>
      <c r="N2011" s="172">
        <f t="shared" si="175"/>
        <v>0</v>
      </c>
      <c r="O2011" s="172">
        <f t="shared" si="176"/>
        <v>0</v>
      </c>
      <c r="P2011" s="172">
        <f t="shared" si="177"/>
        <v>0</v>
      </c>
    </row>
    <row r="2012" spans="12:16" ht="15" customHeight="1" x14ac:dyDescent="0.3">
      <c r="L2012" s="171" t="str">
        <f t="shared" si="174"/>
        <v>-</v>
      </c>
      <c r="M2012" s="172">
        <f t="shared" si="173"/>
        <v>0</v>
      </c>
      <c r="N2012" s="172">
        <f t="shared" si="175"/>
        <v>0</v>
      </c>
      <c r="O2012" s="172">
        <f t="shared" si="176"/>
        <v>0</v>
      </c>
      <c r="P2012" s="172">
        <f t="shared" si="177"/>
        <v>0</v>
      </c>
    </row>
    <row r="2013" spans="12:16" ht="15" customHeight="1" x14ac:dyDescent="0.3">
      <c r="L2013" s="171" t="str">
        <f t="shared" si="174"/>
        <v>-</v>
      </c>
      <c r="M2013" s="172">
        <f t="shared" si="173"/>
        <v>0</v>
      </c>
      <c r="N2013" s="172">
        <f t="shared" si="175"/>
        <v>0</v>
      </c>
      <c r="O2013" s="172">
        <f t="shared" si="176"/>
        <v>0</v>
      </c>
      <c r="P2013" s="172">
        <f t="shared" si="177"/>
        <v>0</v>
      </c>
    </row>
    <row r="2014" spans="12:16" ht="15" customHeight="1" x14ac:dyDescent="0.3">
      <c r="L2014" s="171" t="str">
        <f t="shared" si="174"/>
        <v>-</v>
      </c>
      <c r="M2014" s="172">
        <f t="shared" si="173"/>
        <v>0</v>
      </c>
      <c r="N2014" s="172">
        <f t="shared" si="175"/>
        <v>0</v>
      </c>
      <c r="O2014" s="172">
        <f t="shared" si="176"/>
        <v>0</v>
      </c>
      <c r="P2014" s="172">
        <f t="shared" si="177"/>
        <v>0</v>
      </c>
    </row>
    <row r="2015" spans="12:16" ht="15" customHeight="1" x14ac:dyDescent="0.3">
      <c r="L2015" s="171" t="str">
        <f t="shared" si="174"/>
        <v>-</v>
      </c>
      <c r="M2015" s="172">
        <f t="shared" si="173"/>
        <v>0</v>
      </c>
      <c r="N2015" s="172">
        <f t="shared" si="175"/>
        <v>0</v>
      </c>
      <c r="O2015" s="172">
        <f t="shared" si="176"/>
        <v>0</v>
      </c>
      <c r="P2015" s="172">
        <f t="shared" si="177"/>
        <v>0</v>
      </c>
    </row>
    <row r="2016" spans="12:16" ht="15" customHeight="1" x14ac:dyDescent="0.3">
      <c r="L2016" s="171" t="str">
        <f t="shared" si="174"/>
        <v>-</v>
      </c>
      <c r="M2016" s="172">
        <f t="shared" si="173"/>
        <v>0</v>
      </c>
      <c r="N2016" s="172">
        <f t="shared" si="175"/>
        <v>0</v>
      </c>
      <c r="O2016" s="172">
        <f t="shared" si="176"/>
        <v>0</v>
      </c>
      <c r="P2016" s="172">
        <f t="shared" si="177"/>
        <v>0</v>
      </c>
    </row>
    <row r="2017" spans="12:16" ht="15" customHeight="1" x14ac:dyDescent="0.3">
      <c r="L2017" s="171" t="str">
        <f t="shared" si="174"/>
        <v>-</v>
      </c>
      <c r="M2017" s="172">
        <f t="shared" si="173"/>
        <v>0</v>
      </c>
      <c r="N2017" s="172">
        <f t="shared" si="175"/>
        <v>0</v>
      </c>
      <c r="O2017" s="172">
        <f t="shared" si="176"/>
        <v>0</v>
      </c>
      <c r="P2017" s="172">
        <f t="shared" si="177"/>
        <v>0</v>
      </c>
    </row>
    <row r="2018" spans="12:16" ht="15" customHeight="1" x14ac:dyDescent="0.3">
      <c r="L2018" s="171" t="str">
        <f t="shared" si="174"/>
        <v>-</v>
      </c>
      <c r="M2018" s="172">
        <f t="shared" si="173"/>
        <v>0</v>
      </c>
      <c r="N2018" s="172">
        <f t="shared" si="175"/>
        <v>0</v>
      </c>
      <c r="O2018" s="172">
        <f t="shared" si="176"/>
        <v>0</v>
      </c>
      <c r="P2018" s="172">
        <f t="shared" si="177"/>
        <v>0</v>
      </c>
    </row>
    <row r="2019" spans="12:16" ht="15" customHeight="1" x14ac:dyDescent="0.3">
      <c r="L2019" s="171" t="str">
        <f t="shared" si="174"/>
        <v>-</v>
      </c>
      <c r="M2019" s="172">
        <f t="shared" si="173"/>
        <v>0</v>
      </c>
      <c r="N2019" s="172">
        <f t="shared" si="175"/>
        <v>0</v>
      </c>
      <c r="O2019" s="172">
        <f t="shared" si="176"/>
        <v>0</v>
      </c>
      <c r="P2019" s="172">
        <f t="shared" si="177"/>
        <v>0</v>
      </c>
    </row>
    <row r="2020" spans="12:16" ht="15" customHeight="1" x14ac:dyDescent="0.3">
      <c r="L2020" s="171" t="str">
        <f t="shared" si="174"/>
        <v>-</v>
      </c>
      <c r="M2020" s="172">
        <f t="shared" si="173"/>
        <v>0</v>
      </c>
      <c r="N2020" s="172">
        <f t="shared" si="175"/>
        <v>0</v>
      </c>
      <c r="O2020" s="172">
        <f t="shared" si="176"/>
        <v>0</v>
      </c>
      <c r="P2020" s="172">
        <f t="shared" si="177"/>
        <v>0</v>
      </c>
    </row>
    <row r="2021" spans="12:16" ht="15" customHeight="1" x14ac:dyDescent="0.3">
      <c r="L2021" s="171" t="str">
        <f t="shared" si="174"/>
        <v>-</v>
      </c>
      <c r="M2021" s="172">
        <f t="shared" si="173"/>
        <v>0</v>
      </c>
      <c r="N2021" s="172">
        <f t="shared" si="175"/>
        <v>0</v>
      </c>
      <c r="O2021" s="172">
        <f t="shared" si="176"/>
        <v>0</v>
      </c>
      <c r="P2021" s="172">
        <f t="shared" si="177"/>
        <v>0</v>
      </c>
    </row>
    <row r="2022" spans="12:16" ht="15" customHeight="1" x14ac:dyDescent="0.3">
      <c r="L2022" s="171" t="str">
        <f t="shared" si="174"/>
        <v>-</v>
      </c>
      <c r="M2022" s="172">
        <f t="shared" si="173"/>
        <v>0</v>
      </c>
      <c r="N2022" s="172">
        <f t="shared" si="175"/>
        <v>0</v>
      </c>
      <c r="O2022" s="172">
        <f t="shared" si="176"/>
        <v>0</v>
      </c>
      <c r="P2022" s="172">
        <f t="shared" si="177"/>
        <v>0</v>
      </c>
    </row>
    <row r="2023" spans="12:16" ht="15" customHeight="1" x14ac:dyDescent="0.3">
      <c r="L2023" s="171" t="str">
        <f t="shared" si="174"/>
        <v>-</v>
      </c>
      <c r="M2023" s="172">
        <f t="shared" si="173"/>
        <v>0</v>
      </c>
      <c r="N2023" s="172">
        <f t="shared" si="175"/>
        <v>0</v>
      </c>
      <c r="O2023" s="172">
        <f t="shared" si="176"/>
        <v>0</v>
      </c>
      <c r="P2023" s="172">
        <f t="shared" si="177"/>
        <v>0</v>
      </c>
    </row>
    <row r="2024" spans="12:16" ht="15" customHeight="1" x14ac:dyDescent="0.3">
      <c r="L2024" s="171" t="str">
        <f t="shared" si="174"/>
        <v>-</v>
      </c>
      <c r="M2024" s="172">
        <f t="shared" si="173"/>
        <v>0</v>
      </c>
      <c r="N2024" s="172">
        <f t="shared" si="175"/>
        <v>0</v>
      </c>
      <c r="O2024" s="172">
        <f t="shared" si="176"/>
        <v>0</v>
      </c>
      <c r="P2024" s="172">
        <f t="shared" si="177"/>
        <v>0</v>
      </c>
    </row>
    <row r="2025" spans="12:16" ht="15" customHeight="1" x14ac:dyDescent="0.3">
      <c r="L2025" s="171" t="str">
        <f t="shared" si="174"/>
        <v>-</v>
      </c>
      <c r="M2025" s="172">
        <f t="shared" si="173"/>
        <v>0</v>
      </c>
      <c r="N2025" s="172">
        <f t="shared" si="175"/>
        <v>0</v>
      </c>
      <c r="O2025" s="172">
        <f t="shared" si="176"/>
        <v>0</v>
      </c>
      <c r="P2025" s="172">
        <f t="shared" si="177"/>
        <v>0</v>
      </c>
    </row>
    <row r="2026" spans="12:16" ht="15" customHeight="1" x14ac:dyDescent="0.3">
      <c r="L2026" s="171" t="str">
        <f t="shared" si="174"/>
        <v>-</v>
      </c>
      <c r="M2026" s="172">
        <f t="shared" si="173"/>
        <v>0</v>
      </c>
      <c r="N2026" s="172">
        <f t="shared" si="175"/>
        <v>0</v>
      </c>
      <c r="O2026" s="172">
        <f t="shared" si="176"/>
        <v>0</v>
      </c>
      <c r="P2026" s="172">
        <f t="shared" si="177"/>
        <v>0</v>
      </c>
    </row>
    <row r="2027" spans="12:16" ht="15" customHeight="1" x14ac:dyDescent="0.3">
      <c r="L2027" s="171" t="str">
        <f t="shared" si="174"/>
        <v>-</v>
      </c>
      <c r="M2027" s="172">
        <f t="shared" si="173"/>
        <v>0</v>
      </c>
      <c r="N2027" s="172">
        <f t="shared" si="175"/>
        <v>0</v>
      </c>
      <c r="O2027" s="172">
        <f t="shared" si="176"/>
        <v>0</v>
      </c>
      <c r="P2027" s="172">
        <f t="shared" si="177"/>
        <v>0</v>
      </c>
    </row>
    <row r="2028" spans="12:16" ht="15" customHeight="1" x14ac:dyDescent="0.3">
      <c r="L2028" s="171" t="str">
        <f t="shared" si="174"/>
        <v>-</v>
      </c>
      <c r="M2028" s="172">
        <f t="shared" si="173"/>
        <v>0</v>
      </c>
      <c r="N2028" s="172">
        <f t="shared" si="175"/>
        <v>0</v>
      </c>
      <c r="O2028" s="172">
        <f t="shared" si="176"/>
        <v>0</v>
      </c>
      <c r="P2028" s="172">
        <f t="shared" si="177"/>
        <v>0</v>
      </c>
    </row>
    <row r="2029" spans="12:16" ht="15" customHeight="1" x14ac:dyDescent="0.3">
      <c r="L2029" s="171" t="str">
        <f t="shared" si="174"/>
        <v>-</v>
      </c>
      <c r="M2029" s="172">
        <f t="shared" si="173"/>
        <v>0</v>
      </c>
      <c r="N2029" s="172">
        <f t="shared" si="175"/>
        <v>0</v>
      </c>
      <c r="O2029" s="172">
        <f t="shared" si="176"/>
        <v>0</v>
      </c>
      <c r="P2029" s="172">
        <f t="shared" si="177"/>
        <v>0</v>
      </c>
    </row>
    <row r="2030" spans="12:16" ht="15" customHeight="1" x14ac:dyDescent="0.3">
      <c r="L2030" s="171" t="str">
        <f t="shared" si="174"/>
        <v>-</v>
      </c>
      <c r="M2030" s="172">
        <f t="shared" si="173"/>
        <v>0</v>
      </c>
      <c r="N2030" s="172">
        <f t="shared" si="175"/>
        <v>0</v>
      </c>
      <c r="O2030" s="172">
        <f t="shared" si="176"/>
        <v>0</v>
      </c>
      <c r="P2030" s="172">
        <f t="shared" si="177"/>
        <v>0</v>
      </c>
    </row>
    <row r="2031" spans="12:16" ht="15" customHeight="1" x14ac:dyDescent="0.3">
      <c r="L2031" s="171" t="str">
        <f t="shared" si="174"/>
        <v>-</v>
      </c>
      <c r="M2031" s="172">
        <f t="shared" si="173"/>
        <v>0</v>
      </c>
      <c r="N2031" s="172">
        <f t="shared" si="175"/>
        <v>0</v>
      </c>
      <c r="O2031" s="172">
        <f t="shared" si="176"/>
        <v>0</v>
      </c>
      <c r="P2031" s="172">
        <f t="shared" si="177"/>
        <v>0</v>
      </c>
    </row>
    <row r="2032" spans="12:16" ht="15" customHeight="1" x14ac:dyDescent="0.3">
      <c r="L2032" s="171" t="str">
        <f t="shared" si="174"/>
        <v>-</v>
      </c>
      <c r="M2032" s="172">
        <f t="shared" si="173"/>
        <v>0</v>
      </c>
      <c r="N2032" s="172">
        <f t="shared" si="175"/>
        <v>0</v>
      </c>
      <c r="O2032" s="172">
        <f t="shared" si="176"/>
        <v>0</v>
      </c>
      <c r="P2032" s="172">
        <f t="shared" si="177"/>
        <v>0</v>
      </c>
    </row>
    <row r="2033" spans="12:16" ht="15" customHeight="1" x14ac:dyDescent="0.3">
      <c r="L2033" s="171" t="str">
        <f t="shared" si="174"/>
        <v>-</v>
      </c>
      <c r="M2033" s="172">
        <f t="shared" si="173"/>
        <v>0</v>
      </c>
      <c r="N2033" s="172">
        <f t="shared" si="175"/>
        <v>0</v>
      </c>
      <c r="O2033" s="172">
        <f t="shared" si="176"/>
        <v>0</v>
      </c>
      <c r="P2033" s="172">
        <f t="shared" si="177"/>
        <v>0</v>
      </c>
    </row>
    <row r="2034" spans="12:16" ht="15" customHeight="1" x14ac:dyDescent="0.3">
      <c r="L2034" s="171" t="str">
        <f t="shared" si="174"/>
        <v>-</v>
      </c>
      <c r="M2034" s="172">
        <f t="shared" si="173"/>
        <v>0</v>
      </c>
      <c r="N2034" s="172">
        <f t="shared" si="175"/>
        <v>0</v>
      </c>
      <c r="O2034" s="172">
        <f t="shared" si="176"/>
        <v>0</v>
      </c>
      <c r="P2034" s="172">
        <f t="shared" si="177"/>
        <v>0</v>
      </c>
    </row>
    <row r="2035" spans="12:16" ht="15" customHeight="1" x14ac:dyDescent="0.3">
      <c r="L2035" s="171" t="str">
        <f t="shared" si="174"/>
        <v>-</v>
      </c>
      <c r="M2035" s="172">
        <f t="shared" si="173"/>
        <v>0</v>
      </c>
      <c r="N2035" s="172">
        <f t="shared" si="175"/>
        <v>0</v>
      </c>
      <c r="O2035" s="172">
        <f t="shared" si="176"/>
        <v>0</v>
      </c>
      <c r="P2035" s="172">
        <f t="shared" si="177"/>
        <v>0</v>
      </c>
    </row>
    <row r="2036" spans="12:16" ht="15" customHeight="1" x14ac:dyDescent="0.3">
      <c r="L2036" s="171" t="str">
        <f t="shared" si="174"/>
        <v>-</v>
      </c>
      <c r="M2036" s="172">
        <f t="shared" si="173"/>
        <v>0</v>
      </c>
      <c r="N2036" s="172">
        <f t="shared" si="175"/>
        <v>0</v>
      </c>
      <c r="O2036" s="172">
        <f t="shared" si="176"/>
        <v>0</v>
      </c>
      <c r="P2036" s="172">
        <f t="shared" si="177"/>
        <v>0</v>
      </c>
    </row>
    <row r="2037" spans="12:16" ht="15" customHeight="1" x14ac:dyDescent="0.3">
      <c r="L2037" s="171" t="str">
        <f t="shared" si="174"/>
        <v>-</v>
      </c>
      <c r="M2037" s="172">
        <f t="shared" si="173"/>
        <v>0</v>
      </c>
      <c r="N2037" s="172">
        <f t="shared" si="175"/>
        <v>0</v>
      </c>
      <c r="O2037" s="172">
        <f t="shared" si="176"/>
        <v>0</v>
      </c>
      <c r="P2037" s="172">
        <f t="shared" si="177"/>
        <v>0</v>
      </c>
    </row>
    <row r="2038" spans="12:16" ht="15" customHeight="1" x14ac:dyDescent="0.3">
      <c r="L2038" s="171" t="str">
        <f t="shared" si="174"/>
        <v>-</v>
      </c>
      <c r="M2038" s="172">
        <f t="shared" si="173"/>
        <v>0</v>
      </c>
      <c r="N2038" s="172">
        <f t="shared" si="175"/>
        <v>0</v>
      </c>
      <c r="O2038" s="172">
        <f t="shared" si="176"/>
        <v>0</v>
      </c>
      <c r="P2038" s="172">
        <f t="shared" si="177"/>
        <v>0</v>
      </c>
    </row>
    <row r="2039" spans="12:16" ht="15" customHeight="1" x14ac:dyDescent="0.3">
      <c r="L2039" s="171" t="str">
        <f t="shared" si="174"/>
        <v>-</v>
      </c>
      <c r="M2039" s="172">
        <f t="shared" si="173"/>
        <v>0</v>
      </c>
      <c r="N2039" s="172">
        <f t="shared" si="175"/>
        <v>0</v>
      </c>
      <c r="O2039" s="172">
        <f t="shared" si="176"/>
        <v>0</v>
      </c>
      <c r="P2039" s="172">
        <f t="shared" si="177"/>
        <v>0</v>
      </c>
    </row>
    <row r="2040" spans="12:16" ht="15" customHeight="1" x14ac:dyDescent="0.3">
      <c r="L2040" s="171" t="str">
        <f t="shared" si="174"/>
        <v>-</v>
      </c>
      <c r="M2040" s="172">
        <f t="shared" si="173"/>
        <v>0</v>
      </c>
      <c r="N2040" s="172">
        <f t="shared" si="175"/>
        <v>0</v>
      </c>
      <c r="O2040" s="172">
        <f t="shared" si="176"/>
        <v>0</v>
      </c>
      <c r="P2040" s="172">
        <f t="shared" si="177"/>
        <v>0</v>
      </c>
    </row>
    <row r="2041" spans="12:16" ht="15" customHeight="1" x14ac:dyDescent="0.3">
      <c r="L2041" s="171" t="str">
        <f t="shared" si="174"/>
        <v>-</v>
      </c>
      <c r="M2041" s="172">
        <f t="shared" si="173"/>
        <v>0</v>
      </c>
      <c r="N2041" s="172">
        <f t="shared" si="175"/>
        <v>0</v>
      </c>
      <c r="O2041" s="172">
        <f t="shared" si="176"/>
        <v>0</v>
      </c>
      <c r="P2041" s="172">
        <f t="shared" si="177"/>
        <v>0</v>
      </c>
    </row>
    <row r="2042" spans="12:16" ht="15" customHeight="1" x14ac:dyDescent="0.3">
      <c r="L2042" s="171" t="str">
        <f t="shared" si="174"/>
        <v>-</v>
      </c>
      <c r="M2042" s="172">
        <f t="shared" si="173"/>
        <v>0</v>
      </c>
      <c r="N2042" s="172">
        <f t="shared" si="175"/>
        <v>0</v>
      </c>
      <c r="O2042" s="172">
        <f t="shared" si="176"/>
        <v>0</v>
      </c>
      <c r="P2042" s="172">
        <f t="shared" si="177"/>
        <v>0</v>
      </c>
    </row>
    <row r="2043" spans="12:16" ht="15" customHeight="1" x14ac:dyDescent="0.3">
      <c r="L2043" s="171" t="str">
        <f t="shared" si="174"/>
        <v>-</v>
      </c>
      <c r="M2043" s="172">
        <f t="shared" si="173"/>
        <v>0</v>
      </c>
      <c r="N2043" s="172">
        <f t="shared" si="175"/>
        <v>0</v>
      </c>
      <c r="O2043" s="172">
        <f t="shared" si="176"/>
        <v>0</v>
      </c>
      <c r="P2043" s="172">
        <f t="shared" si="177"/>
        <v>0</v>
      </c>
    </row>
    <row r="2044" spans="12:16" ht="15" customHeight="1" x14ac:dyDescent="0.3">
      <c r="L2044" s="171" t="str">
        <f t="shared" si="174"/>
        <v>-</v>
      </c>
      <c r="M2044" s="172">
        <f t="shared" si="173"/>
        <v>0</v>
      </c>
      <c r="N2044" s="172">
        <f t="shared" si="175"/>
        <v>0</v>
      </c>
      <c r="O2044" s="172">
        <f t="shared" si="176"/>
        <v>0</v>
      </c>
      <c r="P2044" s="172">
        <f t="shared" si="177"/>
        <v>0</v>
      </c>
    </row>
    <row r="2045" spans="12:16" ht="15" customHeight="1" x14ac:dyDescent="0.3">
      <c r="L2045" s="171" t="str">
        <f t="shared" si="174"/>
        <v>-</v>
      </c>
      <c r="M2045" s="172">
        <f t="shared" si="173"/>
        <v>0</v>
      </c>
      <c r="N2045" s="172">
        <f t="shared" si="175"/>
        <v>0</v>
      </c>
      <c r="O2045" s="172">
        <f t="shared" si="176"/>
        <v>0</v>
      </c>
      <c r="P2045" s="172">
        <f t="shared" si="177"/>
        <v>0</v>
      </c>
    </row>
    <row r="2046" spans="12:16" ht="15" customHeight="1" x14ac:dyDescent="0.3">
      <c r="L2046" s="171" t="str">
        <f t="shared" si="174"/>
        <v>-</v>
      </c>
      <c r="M2046" s="172">
        <f t="shared" si="173"/>
        <v>0</v>
      </c>
      <c r="N2046" s="172">
        <f t="shared" si="175"/>
        <v>0</v>
      </c>
      <c r="O2046" s="172">
        <f t="shared" si="176"/>
        <v>0</v>
      </c>
      <c r="P2046" s="172">
        <f t="shared" si="177"/>
        <v>0</v>
      </c>
    </row>
    <row r="2047" spans="12:16" ht="15" customHeight="1" x14ac:dyDescent="0.3">
      <c r="L2047" s="171" t="str">
        <f t="shared" si="174"/>
        <v>-</v>
      </c>
      <c r="M2047" s="172">
        <f t="shared" si="173"/>
        <v>0</v>
      </c>
      <c r="N2047" s="172">
        <f t="shared" si="175"/>
        <v>0</v>
      </c>
      <c r="O2047" s="172">
        <f t="shared" si="176"/>
        <v>0</v>
      </c>
      <c r="P2047" s="172">
        <f t="shared" si="177"/>
        <v>0</v>
      </c>
    </row>
    <row r="2048" spans="12:16" ht="15" customHeight="1" x14ac:dyDescent="0.3">
      <c r="L2048" s="171" t="str">
        <f t="shared" si="174"/>
        <v>-</v>
      </c>
      <c r="M2048" s="172">
        <f t="shared" si="173"/>
        <v>0</v>
      </c>
      <c r="N2048" s="172">
        <f t="shared" si="175"/>
        <v>0</v>
      </c>
      <c r="O2048" s="172">
        <f t="shared" si="176"/>
        <v>0</v>
      </c>
      <c r="P2048" s="172">
        <f t="shared" si="177"/>
        <v>0</v>
      </c>
    </row>
    <row r="2049" spans="12:16" ht="15" customHeight="1" x14ac:dyDescent="0.3">
      <c r="L2049" s="171" t="str">
        <f t="shared" si="174"/>
        <v>-</v>
      </c>
      <c r="M2049" s="172">
        <f t="shared" si="173"/>
        <v>0</v>
      </c>
      <c r="N2049" s="172">
        <f t="shared" si="175"/>
        <v>0</v>
      </c>
      <c r="O2049" s="172">
        <f t="shared" si="176"/>
        <v>0</v>
      </c>
      <c r="P2049" s="172">
        <f t="shared" si="177"/>
        <v>0</v>
      </c>
    </row>
    <row r="2050" spans="12:16" ht="15" customHeight="1" x14ac:dyDescent="0.3">
      <c r="L2050" s="171" t="str">
        <f t="shared" si="174"/>
        <v>-</v>
      </c>
      <c r="M2050" s="172">
        <f t="shared" si="173"/>
        <v>0</v>
      </c>
      <c r="N2050" s="172">
        <f t="shared" si="175"/>
        <v>0</v>
      </c>
      <c r="O2050" s="172">
        <f t="shared" si="176"/>
        <v>0</v>
      </c>
      <c r="P2050" s="172">
        <f t="shared" si="177"/>
        <v>0</v>
      </c>
    </row>
    <row r="2051" spans="12:16" ht="15" customHeight="1" x14ac:dyDescent="0.3">
      <c r="L2051" s="171" t="str">
        <f t="shared" si="174"/>
        <v>-</v>
      </c>
      <c r="M2051" s="172">
        <f t="shared" si="173"/>
        <v>0</v>
      </c>
      <c r="N2051" s="172">
        <f t="shared" si="175"/>
        <v>0</v>
      </c>
      <c r="O2051" s="172">
        <f t="shared" si="176"/>
        <v>0</v>
      </c>
      <c r="P2051" s="172">
        <f t="shared" si="177"/>
        <v>0</v>
      </c>
    </row>
    <row r="2052" spans="12:16" ht="15" customHeight="1" x14ac:dyDescent="0.3">
      <c r="L2052" s="171" t="str">
        <f t="shared" si="174"/>
        <v>-</v>
      </c>
      <c r="M2052" s="172">
        <f t="shared" si="173"/>
        <v>0</v>
      </c>
      <c r="N2052" s="172">
        <f t="shared" si="175"/>
        <v>0</v>
      </c>
      <c r="O2052" s="172">
        <f t="shared" si="176"/>
        <v>0</v>
      </c>
      <c r="P2052" s="172">
        <f t="shared" si="177"/>
        <v>0</v>
      </c>
    </row>
    <row r="2053" spans="12:16" ht="15" customHeight="1" x14ac:dyDescent="0.3">
      <c r="L2053" s="171" t="str">
        <f t="shared" si="174"/>
        <v>-</v>
      </c>
      <c r="M2053" s="172">
        <f t="shared" si="173"/>
        <v>0</v>
      </c>
      <c r="N2053" s="172">
        <f t="shared" si="175"/>
        <v>0</v>
      </c>
      <c r="O2053" s="172">
        <f t="shared" si="176"/>
        <v>0</v>
      </c>
      <c r="P2053" s="172">
        <f t="shared" si="177"/>
        <v>0</v>
      </c>
    </row>
    <row r="2054" spans="12:16" ht="15" customHeight="1" x14ac:dyDescent="0.3">
      <c r="L2054" s="171" t="str">
        <f t="shared" si="174"/>
        <v>-</v>
      </c>
      <c r="M2054" s="172">
        <f t="shared" si="173"/>
        <v>0</v>
      </c>
      <c r="N2054" s="172">
        <f t="shared" si="175"/>
        <v>0</v>
      </c>
      <c r="O2054" s="172">
        <f t="shared" si="176"/>
        <v>0</v>
      </c>
      <c r="P2054" s="172">
        <f t="shared" si="177"/>
        <v>0</v>
      </c>
    </row>
    <row r="2055" spans="12:16" ht="15" customHeight="1" x14ac:dyDescent="0.3">
      <c r="L2055" s="171" t="str">
        <f t="shared" si="174"/>
        <v>-</v>
      </c>
      <c r="M2055" s="172">
        <f t="shared" si="173"/>
        <v>0</v>
      </c>
      <c r="N2055" s="172">
        <f t="shared" si="175"/>
        <v>0</v>
      </c>
      <c r="O2055" s="172">
        <f t="shared" si="176"/>
        <v>0</v>
      </c>
      <c r="P2055" s="172">
        <f t="shared" si="177"/>
        <v>0</v>
      </c>
    </row>
    <row r="2056" spans="12:16" ht="15" customHeight="1" x14ac:dyDescent="0.3">
      <c r="L2056" s="171" t="str">
        <f t="shared" si="174"/>
        <v>-</v>
      </c>
      <c r="M2056" s="172">
        <f t="shared" si="173"/>
        <v>0</v>
      </c>
      <c r="N2056" s="172">
        <f t="shared" si="175"/>
        <v>0</v>
      </c>
      <c r="O2056" s="172">
        <f t="shared" si="176"/>
        <v>0</v>
      </c>
      <c r="P2056" s="172">
        <f t="shared" si="177"/>
        <v>0</v>
      </c>
    </row>
    <row r="2057" spans="12:16" ht="15" customHeight="1" x14ac:dyDescent="0.3">
      <c r="L2057" s="171" t="str">
        <f t="shared" si="174"/>
        <v>-</v>
      </c>
      <c r="M2057" s="172">
        <f t="shared" si="173"/>
        <v>0</v>
      </c>
      <c r="N2057" s="172">
        <f t="shared" si="175"/>
        <v>0</v>
      </c>
      <c r="O2057" s="172">
        <f t="shared" si="176"/>
        <v>0</v>
      </c>
      <c r="P2057" s="172">
        <f t="shared" si="177"/>
        <v>0</v>
      </c>
    </row>
    <row r="2058" spans="12:16" ht="15" customHeight="1" x14ac:dyDescent="0.3">
      <c r="L2058" s="171" t="str">
        <f t="shared" si="174"/>
        <v>-</v>
      </c>
      <c r="M2058" s="172">
        <f t="shared" si="173"/>
        <v>0</v>
      </c>
      <c r="N2058" s="172">
        <f t="shared" si="175"/>
        <v>0</v>
      </c>
      <c r="O2058" s="172">
        <f t="shared" si="176"/>
        <v>0</v>
      </c>
      <c r="P2058" s="172">
        <f t="shared" si="177"/>
        <v>0</v>
      </c>
    </row>
    <row r="2059" spans="12:16" ht="15" customHeight="1" x14ac:dyDescent="0.3">
      <c r="L2059" s="171" t="str">
        <f t="shared" si="174"/>
        <v>-</v>
      </c>
      <c r="M2059" s="172">
        <f t="shared" si="173"/>
        <v>0</v>
      </c>
      <c r="N2059" s="172">
        <f t="shared" si="175"/>
        <v>0</v>
      </c>
      <c r="O2059" s="172">
        <f t="shared" si="176"/>
        <v>0</v>
      </c>
      <c r="P2059" s="172">
        <f t="shared" si="177"/>
        <v>0</v>
      </c>
    </row>
    <row r="2060" spans="12:16" ht="15" customHeight="1" x14ac:dyDescent="0.3">
      <c r="L2060" s="171" t="str">
        <f t="shared" si="174"/>
        <v>-</v>
      </c>
      <c r="M2060" s="172">
        <f t="shared" si="173"/>
        <v>0</v>
      </c>
      <c r="N2060" s="172">
        <f t="shared" si="175"/>
        <v>0</v>
      </c>
      <c r="O2060" s="172">
        <f t="shared" si="176"/>
        <v>0</v>
      </c>
      <c r="P2060" s="172">
        <f t="shared" si="177"/>
        <v>0</v>
      </c>
    </row>
    <row r="2061" spans="12:16" ht="15" customHeight="1" x14ac:dyDescent="0.3">
      <c r="L2061" s="171" t="str">
        <f t="shared" si="174"/>
        <v>-</v>
      </c>
      <c r="M2061" s="172">
        <f t="shared" si="173"/>
        <v>0</v>
      </c>
      <c r="N2061" s="172">
        <f t="shared" si="175"/>
        <v>0</v>
      </c>
      <c r="O2061" s="172">
        <f t="shared" si="176"/>
        <v>0</v>
      </c>
      <c r="P2061" s="172">
        <f t="shared" si="177"/>
        <v>0</v>
      </c>
    </row>
    <row r="2062" spans="12:16" ht="15" customHeight="1" x14ac:dyDescent="0.3">
      <c r="L2062" s="171" t="str">
        <f t="shared" si="174"/>
        <v>-</v>
      </c>
      <c r="M2062" s="172">
        <f t="shared" si="173"/>
        <v>0</v>
      </c>
      <c r="N2062" s="172">
        <f t="shared" si="175"/>
        <v>0</v>
      </c>
      <c r="O2062" s="172">
        <f t="shared" si="176"/>
        <v>0</v>
      </c>
      <c r="P2062" s="172">
        <f t="shared" si="177"/>
        <v>0</v>
      </c>
    </row>
    <row r="2063" spans="12:16" ht="15" customHeight="1" x14ac:dyDescent="0.3">
      <c r="L2063" s="171" t="str">
        <f t="shared" si="174"/>
        <v>-</v>
      </c>
      <c r="M2063" s="172">
        <f t="shared" si="173"/>
        <v>0</v>
      </c>
      <c r="N2063" s="172">
        <f t="shared" si="175"/>
        <v>0</v>
      </c>
      <c r="O2063" s="172">
        <f t="shared" si="176"/>
        <v>0</v>
      </c>
      <c r="P2063" s="172">
        <f t="shared" si="177"/>
        <v>0</v>
      </c>
    </row>
    <row r="2064" spans="12:16" ht="15" customHeight="1" x14ac:dyDescent="0.3">
      <c r="L2064" s="171" t="str">
        <f t="shared" si="174"/>
        <v>-</v>
      </c>
      <c r="M2064" s="172">
        <f t="shared" si="173"/>
        <v>0</v>
      </c>
      <c r="N2064" s="172">
        <f t="shared" si="175"/>
        <v>0</v>
      </c>
      <c r="O2064" s="172">
        <f t="shared" si="176"/>
        <v>0</v>
      </c>
      <c r="P2064" s="172">
        <f t="shared" si="177"/>
        <v>0</v>
      </c>
    </row>
    <row r="2065" spans="12:16" ht="15" customHeight="1" x14ac:dyDescent="0.3">
      <c r="L2065" s="171" t="str">
        <f t="shared" si="174"/>
        <v>-</v>
      </c>
      <c r="M2065" s="172">
        <f t="shared" si="173"/>
        <v>0</v>
      </c>
      <c r="N2065" s="172">
        <f t="shared" si="175"/>
        <v>0</v>
      </c>
      <c r="O2065" s="172">
        <f t="shared" si="176"/>
        <v>0</v>
      </c>
      <c r="P2065" s="172">
        <f t="shared" si="177"/>
        <v>0</v>
      </c>
    </row>
    <row r="2066" spans="12:16" ht="15" customHeight="1" x14ac:dyDescent="0.3">
      <c r="L2066" s="171" t="str">
        <f t="shared" si="174"/>
        <v>-</v>
      </c>
      <c r="M2066" s="172">
        <f t="shared" si="173"/>
        <v>0</v>
      </c>
      <c r="N2066" s="172">
        <f t="shared" si="175"/>
        <v>0</v>
      </c>
      <c r="O2066" s="172">
        <f t="shared" si="176"/>
        <v>0</v>
      </c>
      <c r="P2066" s="172">
        <f t="shared" si="177"/>
        <v>0</v>
      </c>
    </row>
    <row r="2067" spans="12:16" ht="15" customHeight="1" x14ac:dyDescent="0.3">
      <c r="L2067" s="171" t="str">
        <f t="shared" si="174"/>
        <v>-</v>
      </c>
      <c r="M2067" s="172">
        <f t="shared" ref="M2067:M2130" si="178">IFERROR(VLOOKUP(L2067,$B$19:$E$80,4,FALSE),0)</f>
        <v>0</v>
      </c>
      <c r="N2067" s="172">
        <f t="shared" si="175"/>
        <v>0</v>
      </c>
      <c r="O2067" s="172">
        <f t="shared" si="176"/>
        <v>0</v>
      </c>
      <c r="P2067" s="172">
        <f t="shared" si="177"/>
        <v>0</v>
      </c>
    </row>
    <row r="2068" spans="12:16" ht="15" customHeight="1" x14ac:dyDescent="0.3">
      <c r="L2068" s="171" t="str">
        <f t="shared" ref="L2068:L2131" si="179">IFERROR(IF(MAX(L2067+1,$F$5+1)&gt;$J$10,"-",MAX(L2067+1,$F$5+1)),"-")</f>
        <v>-</v>
      </c>
      <c r="M2068" s="172">
        <f t="shared" si="178"/>
        <v>0</v>
      </c>
      <c r="N2068" s="172">
        <f t="shared" ref="N2068:N2131" si="180">IF(ISNUMBER(N2067),N2067-M2068,$E$8)</f>
        <v>0</v>
      </c>
      <c r="O2068" s="172">
        <f t="shared" ref="O2068:O2131" si="181">IFERROR(IF(ISNUMBER(N2067),N2067,$E$8)*IF(L2068&gt;=$J$8,$E$13,$E$12)/IF(MOD(YEAR(L2068),4),365,366)*IF(ISBLANK(L2067),L2068-$F$5,L2068-L2067),0)</f>
        <v>0</v>
      </c>
      <c r="P2068" s="172">
        <f t="shared" ref="P2068:P2131" si="182">IFERROR(IF(ISNUMBER(N2067),N2067,$E$8)*3%/IF(MOD(YEAR(L2068),4),365,366)*IF(ISBLANK(L2067),(L2068-$F$5),L2068-L2067),0)</f>
        <v>0</v>
      </c>
    </row>
    <row r="2069" spans="12:16" ht="15" customHeight="1" x14ac:dyDescent="0.3">
      <c r="L2069" s="171" t="str">
        <f t="shared" si="179"/>
        <v>-</v>
      </c>
      <c r="M2069" s="172">
        <f t="shared" si="178"/>
        <v>0</v>
      </c>
      <c r="N2069" s="172">
        <f t="shared" si="180"/>
        <v>0</v>
      </c>
      <c r="O2069" s="172">
        <f t="shared" si="181"/>
        <v>0</v>
      </c>
      <c r="P2069" s="172">
        <f t="shared" si="182"/>
        <v>0</v>
      </c>
    </row>
    <row r="2070" spans="12:16" ht="15" customHeight="1" x14ac:dyDescent="0.3">
      <c r="L2070" s="171" t="str">
        <f t="shared" si="179"/>
        <v>-</v>
      </c>
      <c r="M2070" s="172">
        <f t="shared" si="178"/>
        <v>0</v>
      </c>
      <c r="N2070" s="172">
        <f t="shared" si="180"/>
        <v>0</v>
      </c>
      <c r="O2070" s="172">
        <f t="shared" si="181"/>
        <v>0</v>
      </c>
      <c r="P2070" s="172">
        <f t="shared" si="182"/>
        <v>0</v>
      </c>
    </row>
    <row r="2071" spans="12:16" ht="15" customHeight="1" x14ac:dyDescent="0.3">
      <c r="L2071" s="171" t="str">
        <f t="shared" si="179"/>
        <v>-</v>
      </c>
      <c r="M2071" s="172">
        <f t="shared" si="178"/>
        <v>0</v>
      </c>
      <c r="N2071" s="172">
        <f t="shared" si="180"/>
        <v>0</v>
      </c>
      <c r="O2071" s="172">
        <f t="shared" si="181"/>
        <v>0</v>
      </c>
      <c r="P2071" s="172">
        <f t="shared" si="182"/>
        <v>0</v>
      </c>
    </row>
    <row r="2072" spans="12:16" ht="15" customHeight="1" x14ac:dyDescent="0.3">
      <c r="L2072" s="171" t="str">
        <f t="shared" si="179"/>
        <v>-</v>
      </c>
      <c r="M2072" s="172">
        <f t="shared" si="178"/>
        <v>0</v>
      </c>
      <c r="N2072" s="172">
        <f t="shared" si="180"/>
        <v>0</v>
      </c>
      <c r="O2072" s="172">
        <f t="shared" si="181"/>
        <v>0</v>
      </c>
      <c r="P2072" s="172">
        <f t="shared" si="182"/>
        <v>0</v>
      </c>
    </row>
    <row r="2073" spans="12:16" ht="15" customHeight="1" x14ac:dyDescent="0.3">
      <c r="L2073" s="171" t="str">
        <f t="shared" si="179"/>
        <v>-</v>
      </c>
      <c r="M2073" s="172">
        <f t="shared" si="178"/>
        <v>0</v>
      </c>
      <c r="N2073" s="172">
        <f t="shared" si="180"/>
        <v>0</v>
      </c>
      <c r="O2073" s="172">
        <f t="shared" si="181"/>
        <v>0</v>
      </c>
      <c r="P2073" s="172">
        <f t="shared" si="182"/>
        <v>0</v>
      </c>
    </row>
    <row r="2074" spans="12:16" ht="15" customHeight="1" x14ac:dyDescent="0.3">
      <c r="L2074" s="171" t="str">
        <f t="shared" si="179"/>
        <v>-</v>
      </c>
      <c r="M2074" s="172">
        <f t="shared" si="178"/>
        <v>0</v>
      </c>
      <c r="N2074" s="172">
        <f t="shared" si="180"/>
        <v>0</v>
      </c>
      <c r="O2074" s="172">
        <f t="shared" si="181"/>
        <v>0</v>
      </c>
      <c r="P2074" s="172">
        <f t="shared" si="182"/>
        <v>0</v>
      </c>
    </row>
    <row r="2075" spans="12:16" ht="15" customHeight="1" x14ac:dyDescent="0.3">
      <c r="L2075" s="171" t="str">
        <f t="shared" si="179"/>
        <v>-</v>
      </c>
      <c r="M2075" s="172">
        <f t="shared" si="178"/>
        <v>0</v>
      </c>
      <c r="N2075" s="172">
        <f t="shared" si="180"/>
        <v>0</v>
      </c>
      <c r="O2075" s="172">
        <f t="shared" si="181"/>
        <v>0</v>
      </c>
      <c r="P2075" s="172">
        <f t="shared" si="182"/>
        <v>0</v>
      </c>
    </row>
    <row r="2076" spans="12:16" ht="15" customHeight="1" x14ac:dyDescent="0.3">
      <c r="L2076" s="171" t="str">
        <f t="shared" si="179"/>
        <v>-</v>
      </c>
      <c r="M2076" s="172">
        <f t="shared" si="178"/>
        <v>0</v>
      </c>
      <c r="N2076" s="172">
        <f t="shared" si="180"/>
        <v>0</v>
      </c>
      <c r="O2076" s="172">
        <f t="shared" si="181"/>
        <v>0</v>
      </c>
      <c r="P2076" s="172">
        <f t="shared" si="182"/>
        <v>0</v>
      </c>
    </row>
    <row r="2077" spans="12:16" ht="15" customHeight="1" x14ac:dyDescent="0.3">
      <c r="L2077" s="171" t="str">
        <f t="shared" si="179"/>
        <v>-</v>
      </c>
      <c r="M2077" s="172">
        <f t="shared" si="178"/>
        <v>0</v>
      </c>
      <c r="N2077" s="172">
        <f t="shared" si="180"/>
        <v>0</v>
      </c>
      <c r="O2077" s="172">
        <f t="shared" si="181"/>
        <v>0</v>
      </c>
      <c r="P2077" s="172">
        <f t="shared" si="182"/>
        <v>0</v>
      </c>
    </row>
    <row r="2078" spans="12:16" ht="15" customHeight="1" x14ac:dyDescent="0.3">
      <c r="L2078" s="171" t="str">
        <f t="shared" si="179"/>
        <v>-</v>
      </c>
      <c r="M2078" s="172">
        <f t="shared" si="178"/>
        <v>0</v>
      </c>
      <c r="N2078" s="172">
        <f t="shared" si="180"/>
        <v>0</v>
      </c>
      <c r="O2078" s="172">
        <f t="shared" si="181"/>
        <v>0</v>
      </c>
      <c r="P2078" s="172">
        <f t="shared" si="182"/>
        <v>0</v>
      </c>
    </row>
    <row r="2079" spans="12:16" ht="15" customHeight="1" x14ac:dyDescent="0.3">
      <c r="L2079" s="171" t="str">
        <f t="shared" si="179"/>
        <v>-</v>
      </c>
      <c r="M2079" s="172">
        <f t="shared" si="178"/>
        <v>0</v>
      </c>
      <c r="N2079" s="172">
        <f t="shared" si="180"/>
        <v>0</v>
      </c>
      <c r="O2079" s="172">
        <f t="shared" si="181"/>
        <v>0</v>
      </c>
      <c r="P2079" s="172">
        <f t="shared" si="182"/>
        <v>0</v>
      </c>
    </row>
    <row r="2080" spans="12:16" ht="15" customHeight="1" x14ac:dyDescent="0.3">
      <c r="L2080" s="171" t="str">
        <f t="shared" si="179"/>
        <v>-</v>
      </c>
      <c r="M2080" s="172">
        <f t="shared" si="178"/>
        <v>0</v>
      </c>
      <c r="N2080" s="172">
        <f t="shared" si="180"/>
        <v>0</v>
      </c>
      <c r="O2080" s="172">
        <f t="shared" si="181"/>
        <v>0</v>
      </c>
      <c r="P2080" s="172">
        <f t="shared" si="182"/>
        <v>0</v>
      </c>
    </row>
    <row r="2081" spans="12:16" ht="15" customHeight="1" x14ac:dyDescent="0.3">
      <c r="L2081" s="171" t="str">
        <f t="shared" si="179"/>
        <v>-</v>
      </c>
      <c r="M2081" s="172">
        <f t="shared" si="178"/>
        <v>0</v>
      </c>
      <c r="N2081" s="172">
        <f t="shared" si="180"/>
        <v>0</v>
      </c>
      <c r="O2081" s="172">
        <f t="shared" si="181"/>
        <v>0</v>
      </c>
      <c r="P2081" s="172">
        <f t="shared" si="182"/>
        <v>0</v>
      </c>
    </row>
    <row r="2082" spans="12:16" ht="15" customHeight="1" x14ac:dyDescent="0.3">
      <c r="L2082" s="171" t="str">
        <f t="shared" si="179"/>
        <v>-</v>
      </c>
      <c r="M2082" s="172">
        <f t="shared" si="178"/>
        <v>0</v>
      </c>
      <c r="N2082" s="172">
        <f t="shared" si="180"/>
        <v>0</v>
      </c>
      <c r="O2082" s="172">
        <f t="shared" si="181"/>
        <v>0</v>
      </c>
      <c r="P2082" s="172">
        <f t="shared" si="182"/>
        <v>0</v>
      </c>
    </row>
    <row r="2083" spans="12:16" ht="15" customHeight="1" x14ac:dyDescent="0.3">
      <c r="L2083" s="171" t="str">
        <f t="shared" si="179"/>
        <v>-</v>
      </c>
      <c r="M2083" s="172">
        <f t="shared" si="178"/>
        <v>0</v>
      </c>
      <c r="N2083" s="172">
        <f t="shared" si="180"/>
        <v>0</v>
      </c>
      <c r="O2083" s="172">
        <f t="shared" si="181"/>
        <v>0</v>
      </c>
      <c r="P2083" s="172">
        <f t="shared" si="182"/>
        <v>0</v>
      </c>
    </row>
    <row r="2084" spans="12:16" ht="15" customHeight="1" x14ac:dyDescent="0.3">
      <c r="L2084" s="171" t="str">
        <f t="shared" si="179"/>
        <v>-</v>
      </c>
      <c r="M2084" s="172">
        <f t="shared" si="178"/>
        <v>0</v>
      </c>
      <c r="N2084" s="172">
        <f t="shared" si="180"/>
        <v>0</v>
      </c>
      <c r="O2084" s="172">
        <f t="shared" si="181"/>
        <v>0</v>
      </c>
      <c r="P2084" s="172">
        <f t="shared" si="182"/>
        <v>0</v>
      </c>
    </row>
    <row r="2085" spans="12:16" ht="15" customHeight="1" x14ac:dyDescent="0.3">
      <c r="L2085" s="171" t="str">
        <f t="shared" si="179"/>
        <v>-</v>
      </c>
      <c r="M2085" s="172">
        <f t="shared" si="178"/>
        <v>0</v>
      </c>
      <c r="N2085" s="172">
        <f t="shared" si="180"/>
        <v>0</v>
      </c>
      <c r="O2085" s="172">
        <f t="shared" si="181"/>
        <v>0</v>
      </c>
      <c r="P2085" s="172">
        <f t="shared" si="182"/>
        <v>0</v>
      </c>
    </row>
    <row r="2086" spans="12:16" ht="15" customHeight="1" x14ac:dyDescent="0.3">
      <c r="L2086" s="171" t="str">
        <f t="shared" si="179"/>
        <v>-</v>
      </c>
      <c r="M2086" s="172">
        <f t="shared" si="178"/>
        <v>0</v>
      </c>
      <c r="N2086" s="172">
        <f t="shared" si="180"/>
        <v>0</v>
      </c>
      <c r="O2086" s="172">
        <f t="shared" si="181"/>
        <v>0</v>
      </c>
      <c r="P2086" s="172">
        <f t="shared" si="182"/>
        <v>0</v>
      </c>
    </row>
    <row r="2087" spans="12:16" ht="15" customHeight="1" x14ac:dyDescent="0.3">
      <c r="L2087" s="171" t="str">
        <f t="shared" si="179"/>
        <v>-</v>
      </c>
      <c r="M2087" s="172">
        <f t="shared" si="178"/>
        <v>0</v>
      </c>
      <c r="N2087" s="172">
        <f t="shared" si="180"/>
        <v>0</v>
      </c>
      <c r="O2087" s="172">
        <f t="shared" si="181"/>
        <v>0</v>
      </c>
      <c r="P2087" s="172">
        <f t="shared" si="182"/>
        <v>0</v>
      </c>
    </row>
    <row r="2088" spans="12:16" ht="15" customHeight="1" x14ac:dyDescent="0.3">
      <c r="L2088" s="171" t="str">
        <f t="shared" si="179"/>
        <v>-</v>
      </c>
      <c r="M2088" s="172">
        <f t="shared" si="178"/>
        <v>0</v>
      </c>
      <c r="N2088" s="172">
        <f t="shared" si="180"/>
        <v>0</v>
      </c>
      <c r="O2088" s="172">
        <f t="shared" si="181"/>
        <v>0</v>
      </c>
      <c r="P2088" s="172">
        <f t="shared" si="182"/>
        <v>0</v>
      </c>
    </row>
    <row r="2089" spans="12:16" ht="15" customHeight="1" x14ac:dyDescent="0.3">
      <c r="L2089" s="171" t="str">
        <f t="shared" si="179"/>
        <v>-</v>
      </c>
      <c r="M2089" s="172">
        <f t="shared" si="178"/>
        <v>0</v>
      </c>
      <c r="N2089" s="172">
        <f t="shared" si="180"/>
        <v>0</v>
      </c>
      <c r="O2089" s="172">
        <f t="shared" si="181"/>
        <v>0</v>
      </c>
      <c r="P2089" s="172">
        <f t="shared" si="182"/>
        <v>0</v>
      </c>
    </row>
    <row r="2090" spans="12:16" ht="15" customHeight="1" x14ac:dyDescent="0.3">
      <c r="L2090" s="171" t="str">
        <f t="shared" si="179"/>
        <v>-</v>
      </c>
      <c r="M2090" s="172">
        <f t="shared" si="178"/>
        <v>0</v>
      </c>
      <c r="N2090" s="172">
        <f t="shared" si="180"/>
        <v>0</v>
      </c>
      <c r="O2090" s="172">
        <f t="shared" si="181"/>
        <v>0</v>
      </c>
      <c r="P2090" s="172">
        <f t="shared" si="182"/>
        <v>0</v>
      </c>
    </row>
    <row r="2091" spans="12:16" ht="15" customHeight="1" x14ac:dyDescent="0.3">
      <c r="L2091" s="171" t="str">
        <f t="shared" si="179"/>
        <v>-</v>
      </c>
      <c r="M2091" s="172">
        <f t="shared" si="178"/>
        <v>0</v>
      </c>
      <c r="N2091" s="172">
        <f t="shared" si="180"/>
        <v>0</v>
      </c>
      <c r="O2091" s="172">
        <f t="shared" si="181"/>
        <v>0</v>
      </c>
      <c r="P2091" s="172">
        <f t="shared" si="182"/>
        <v>0</v>
      </c>
    </row>
    <row r="2092" spans="12:16" ht="15" customHeight="1" x14ac:dyDescent="0.3">
      <c r="L2092" s="171" t="str">
        <f t="shared" si="179"/>
        <v>-</v>
      </c>
      <c r="M2092" s="172">
        <f t="shared" si="178"/>
        <v>0</v>
      </c>
      <c r="N2092" s="172">
        <f t="shared" si="180"/>
        <v>0</v>
      </c>
      <c r="O2092" s="172">
        <f t="shared" si="181"/>
        <v>0</v>
      </c>
      <c r="P2092" s="172">
        <f t="shared" si="182"/>
        <v>0</v>
      </c>
    </row>
    <row r="2093" spans="12:16" ht="15" customHeight="1" x14ac:dyDescent="0.3">
      <c r="L2093" s="171" t="str">
        <f t="shared" si="179"/>
        <v>-</v>
      </c>
      <c r="M2093" s="172">
        <f t="shared" si="178"/>
        <v>0</v>
      </c>
      <c r="N2093" s="172">
        <f t="shared" si="180"/>
        <v>0</v>
      </c>
      <c r="O2093" s="172">
        <f t="shared" si="181"/>
        <v>0</v>
      </c>
      <c r="P2093" s="172">
        <f t="shared" si="182"/>
        <v>0</v>
      </c>
    </row>
    <row r="2094" spans="12:16" ht="15" customHeight="1" x14ac:dyDescent="0.3">
      <c r="L2094" s="171" t="str">
        <f t="shared" si="179"/>
        <v>-</v>
      </c>
      <c r="M2094" s="172">
        <f t="shared" si="178"/>
        <v>0</v>
      </c>
      <c r="N2094" s="172">
        <f t="shared" si="180"/>
        <v>0</v>
      </c>
      <c r="O2094" s="172">
        <f t="shared" si="181"/>
        <v>0</v>
      </c>
      <c r="P2094" s="172">
        <f t="shared" si="182"/>
        <v>0</v>
      </c>
    </row>
    <row r="2095" spans="12:16" ht="15" customHeight="1" x14ac:dyDescent="0.3">
      <c r="L2095" s="171" t="str">
        <f t="shared" si="179"/>
        <v>-</v>
      </c>
      <c r="M2095" s="172">
        <f t="shared" si="178"/>
        <v>0</v>
      </c>
      <c r="N2095" s="172">
        <f t="shared" si="180"/>
        <v>0</v>
      </c>
      <c r="O2095" s="172">
        <f t="shared" si="181"/>
        <v>0</v>
      </c>
      <c r="P2095" s="172">
        <f t="shared" si="182"/>
        <v>0</v>
      </c>
    </row>
    <row r="2096" spans="12:16" ht="15" customHeight="1" x14ac:dyDescent="0.3">
      <c r="L2096" s="171" t="str">
        <f t="shared" si="179"/>
        <v>-</v>
      </c>
      <c r="M2096" s="172">
        <f t="shared" si="178"/>
        <v>0</v>
      </c>
      <c r="N2096" s="172">
        <f t="shared" si="180"/>
        <v>0</v>
      </c>
      <c r="O2096" s="172">
        <f t="shared" si="181"/>
        <v>0</v>
      </c>
      <c r="P2096" s="172">
        <f t="shared" si="182"/>
        <v>0</v>
      </c>
    </row>
    <row r="2097" spans="12:16" ht="15" customHeight="1" x14ac:dyDescent="0.3">
      <c r="L2097" s="171" t="str">
        <f t="shared" si="179"/>
        <v>-</v>
      </c>
      <c r="M2097" s="172">
        <f t="shared" si="178"/>
        <v>0</v>
      </c>
      <c r="N2097" s="172">
        <f t="shared" si="180"/>
        <v>0</v>
      </c>
      <c r="O2097" s="172">
        <f t="shared" si="181"/>
        <v>0</v>
      </c>
      <c r="P2097" s="172">
        <f t="shared" si="182"/>
        <v>0</v>
      </c>
    </row>
    <row r="2098" spans="12:16" ht="15" customHeight="1" x14ac:dyDescent="0.3">
      <c r="L2098" s="171" t="str">
        <f t="shared" si="179"/>
        <v>-</v>
      </c>
      <c r="M2098" s="172">
        <f t="shared" si="178"/>
        <v>0</v>
      </c>
      <c r="N2098" s="172">
        <f t="shared" si="180"/>
        <v>0</v>
      </c>
      <c r="O2098" s="172">
        <f t="shared" si="181"/>
        <v>0</v>
      </c>
      <c r="P2098" s="172">
        <f t="shared" si="182"/>
        <v>0</v>
      </c>
    </row>
    <row r="2099" spans="12:16" ht="15" customHeight="1" x14ac:dyDescent="0.3">
      <c r="L2099" s="171" t="str">
        <f t="shared" si="179"/>
        <v>-</v>
      </c>
      <c r="M2099" s="172">
        <f t="shared" si="178"/>
        <v>0</v>
      </c>
      <c r="N2099" s="172">
        <f t="shared" si="180"/>
        <v>0</v>
      </c>
      <c r="O2099" s="172">
        <f t="shared" si="181"/>
        <v>0</v>
      </c>
      <c r="P2099" s="172">
        <f t="shared" si="182"/>
        <v>0</v>
      </c>
    </row>
    <row r="2100" spans="12:16" ht="15" customHeight="1" x14ac:dyDescent="0.3">
      <c r="L2100" s="171" t="str">
        <f t="shared" si="179"/>
        <v>-</v>
      </c>
      <c r="M2100" s="172">
        <f t="shared" si="178"/>
        <v>0</v>
      </c>
      <c r="N2100" s="172">
        <f t="shared" si="180"/>
        <v>0</v>
      </c>
      <c r="O2100" s="172">
        <f t="shared" si="181"/>
        <v>0</v>
      </c>
      <c r="P2100" s="172">
        <f t="shared" si="182"/>
        <v>0</v>
      </c>
    </row>
    <row r="2101" spans="12:16" ht="15" customHeight="1" x14ac:dyDescent="0.3">
      <c r="L2101" s="171" t="str">
        <f t="shared" si="179"/>
        <v>-</v>
      </c>
      <c r="M2101" s="172">
        <f t="shared" si="178"/>
        <v>0</v>
      </c>
      <c r="N2101" s="172">
        <f t="shared" si="180"/>
        <v>0</v>
      </c>
      <c r="O2101" s="172">
        <f t="shared" si="181"/>
        <v>0</v>
      </c>
      <c r="P2101" s="172">
        <f t="shared" si="182"/>
        <v>0</v>
      </c>
    </row>
    <row r="2102" spans="12:16" ht="15" customHeight="1" x14ac:dyDescent="0.3">
      <c r="L2102" s="171" t="str">
        <f t="shared" si="179"/>
        <v>-</v>
      </c>
      <c r="M2102" s="172">
        <f t="shared" si="178"/>
        <v>0</v>
      </c>
      <c r="N2102" s="172">
        <f t="shared" si="180"/>
        <v>0</v>
      </c>
      <c r="O2102" s="172">
        <f t="shared" si="181"/>
        <v>0</v>
      </c>
      <c r="P2102" s="172">
        <f t="shared" si="182"/>
        <v>0</v>
      </c>
    </row>
    <row r="2103" spans="12:16" ht="15" customHeight="1" x14ac:dyDescent="0.3">
      <c r="L2103" s="171" t="str">
        <f t="shared" si="179"/>
        <v>-</v>
      </c>
      <c r="M2103" s="172">
        <f t="shared" si="178"/>
        <v>0</v>
      </c>
      <c r="N2103" s="172">
        <f t="shared" si="180"/>
        <v>0</v>
      </c>
      <c r="O2103" s="172">
        <f t="shared" si="181"/>
        <v>0</v>
      </c>
      <c r="P2103" s="172">
        <f t="shared" si="182"/>
        <v>0</v>
      </c>
    </row>
    <row r="2104" spans="12:16" ht="15" customHeight="1" x14ac:dyDescent="0.3">
      <c r="L2104" s="171" t="str">
        <f t="shared" si="179"/>
        <v>-</v>
      </c>
      <c r="M2104" s="172">
        <f t="shared" si="178"/>
        <v>0</v>
      </c>
      <c r="N2104" s="172">
        <f t="shared" si="180"/>
        <v>0</v>
      </c>
      <c r="O2104" s="172">
        <f t="shared" si="181"/>
        <v>0</v>
      </c>
      <c r="P2104" s="172">
        <f t="shared" si="182"/>
        <v>0</v>
      </c>
    </row>
    <row r="2105" spans="12:16" ht="15" customHeight="1" x14ac:dyDescent="0.3">
      <c r="L2105" s="171" t="str">
        <f t="shared" si="179"/>
        <v>-</v>
      </c>
      <c r="M2105" s="172">
        <f t="shared" si="178"/>
        <v>0</v>
      </c>
      <c r="N2105" s="172">
        <f t="shared" si="180"/>
        <v>0</v>
      </c>
      <c r="O2105" s="172">
        <f t="shared" si="181"/>
        <v>0</v>
      </c>
      <c r="P2105" s="172">
        <f t="shared" si="182"/>
        <v>0</v>
      </c>
    </row>
    <row r="2106" spans="12:16" ht="15" customHeight="1" x14ac:dyDescent="0.3">
      <c r="L2106" s="171" t="str">
        <f t="shared" si="179"/>
        <v>-</v>
      </c>
      <c r="M2106" s="172">
        <f t="shared" si="178"/>
        <v>0</v>
      </c>
      <c r="N2106" s="172">
        <f t="shared" si="180"/>
        <v>0</v>
      </c>
      <c r="O2106" s="172">
        <f t="shared" si="181"/>
        <v>0</v>
      </c>
      <c r="P2106" s="172">
        <f t="shared" si="182"/>
        <v>0</v>
      </c>
    </row>
    <row r="2107" spans="12:16" ht="15" customHeight="1" x14ac:dyDescent="0.3">
      <c r="L2107" s="171" t="str">
        <f t="shared" si="179"/>
        <v>-</v>
      </c>
      <c r="M2107" s="172">
        <f t="shared" si="178"/>
        <v>0</v>
      </c>
      <c r="N2107" s="172">
        <f t="shared" si="180"/>
        <v>0</v>
      </c>
      <c r="O2107" s="172">
        <f t="shared" si="181"/>
        <v>0</v>
      </c>
      <c r="P2107" s="172">
        <f t="shared" si="182"/>
        <v>0</v>
      </c>
    </row>
    <row r="2108" spans="12:16" ht="15" customHeight="1" x14ac:dyDescent="0.3">
      <c r="L2108" s="171" t="str">
        <f t="shared" si="179"/>
        <v>-</v>
      </c>
      <c r="M2108" s="172">
        <f t="shared" si="178"/>
        <v>0</v>
      </c>
      <c r="N2108" s="172">
        <f t="shared" si="180"/>
        <v>0</v>
      </c>
      <c r="O2108" s="172">
        <f t="shared" si="181"/>
        <v>0</v>
      </c>
      <c r="P2108" s="172">
        <f t="shared" si="182"/>
        <v>0</v>
      </c>
    </row>
    <row r="2109" spans="12:16" ht="15" customHeight="1" x14ac:dyDescent="0.3">
      <c r="L2109" s="171" t="str">
        <f t="shared" si="179"/>
        <v>-</v>
      </c>
      <c r="M2109" s="172">
        <f t="shared" si="178"/>
        <v>0</v>
      </c>
      <c r="N2109" s="172">
        <f t="shared" si="180"/>
        <v>0</v>
      </c>
      <c r="O2109" s="172">
        <f t="shared" si="181"/>
        <v>0</v>
      </c>
      <c r="P2109" s="172">
        <f t="shared" si="182"/>
        <v>0</v>
      </c>
    </row>
    <row r="2110" spans="12:16" ht="15" customHeight="1" x14ac:dyDescent="0.3">
      <c r="L2110" s="171" t="str">
        <f t="shared" si="179"/>
        <v>-</v>
      </c>
      <c r="M2110" s="172">
        <f t="shared" si="178"/>
        <v>0</v>
      </c>
      <c r="N2110" s="172">
        <f t="shared" si="180"/>
        <v>0</v>
      </c>
      <c r="O2110" s="172">
        <f t="shared" si="181"/>
        <v>0</v>
      </c>
      <c r="P2110" s="172">
        <f t="shared" si="182"/>
        <v>0</v>
      </c>
    </row>
    <row r="2111" spans="12:16" ht="15" customHeight="1" x14ac:dyDescent="0.3">
      <c r="L2111" s="171" t="str">
        <f t="shared" si="179"/>
        <v>-</v>
      </c>
      <c r="M2111" s="172">
        <f t="shared" si="178"/>
        <v>0</v>
      </c>
      <c r="N2111" s="172">
        <f t="shared" si="180"/>
        <v>0</v>
      </c>
      <c r="O2111" s="172">
        <f t="shared" si="181"/>
        <v>0</v>
      </c>
      <c r="P2111" s="172">
        <f t="shared" si="182"/>
        <v>0</v>
      </c>
    </row>
    <row r="2112" spans="12:16" ht="15" customHeight="1" x14ac:dyDescent="0.3">
      <c r="L2112" s="171" t="str">
        <f t="shared" si="179"/>
        <v>-</v>
      </c>
      <c r="M2112" s="172">
        <f t="shared" si="178"/>
        <v>0</v>
      </c>
      <c r="N2112" s="172">
        <f t="shared" si="180"/>
        <v>0</v>
      </c>
      <c r="O2112" s="172">
        <f t="shared" si="181"/>
        <v>0</v>
      </c>
      <c r="P2112" s="172">
        <f t="shared" si="182"/>
        <v>0</v>
      </c>
    </row>
    <row r="2113" spans="12:16" ht="15" customHeight="1" x14ac:dyDescent="0.3">
      <c r="L2113" s="171" t="str">
        <f t="shared" si="179"/>
        <v>-</v>
      </c>
      <c r="M2113" s="172">
        <f t="shared" si="178"/>
        <v>0</v>
      </c>
      <c r="N2113" s="172">
        <f t="shared" si="180"/>
        <v>0</v>
      </c>
      <c r="O2113" s="172">
        <f t="shared" si="181"/>
        <v>0</v>
      </c>
      <c r="P2113" s="172">
        <f t="shared" si="182"/>
        <v>0</v>
      </c>
    </row>
    <row r="2114" spans="12:16" ht="15" customHeight="1" x14ac:dyDescent="0.3">
      <c r="L2114" s="171" t="str">
        <f t="shared" si="179"/>
        <v>-</v>
      </c>
      <c r="M2114" s="172">
        <f t="shared" si="178"/>
        <v>0</v>
      </c>
      <c r="N2114" s="172">
        <f t="shared" si="180"/>
        <v>0</v>
      </c>
      <c r="O2114" s="172">
        <f t="shared" si="181"/>
        <v>0</v>
      </c>
      <c r="P2114" s="172">
        <f t="shared" si="182"/>
        <v>0</v>
      </c>
    </row>
    <row r="2115" spans="12:16" ht="15" customHeight="1" x14ac:dyDescent="0.3">
      <c r="L2115" s="171" t="str">
        <f t="shared" si="179"/>
        <v>-</v>
      </c>
      <c r="M2115" s="172">
        <f t="shared" si="178"/>
        <v>0</v>
      </c>
      <c r="N2115" s="172">
        <f t="shared" si="180"/>
        <v>0</v>
      </c>
      <c r="O2115" s="172">
        <f t="shared" si="181"/>
        <v>0</v>
      </c>
      <c r="P2115" s="172">
        <f t="shared" si="182"/>
        <v>0</v>
      </c>
    </row>
    <row r="2116" spans="12:16" ht="15" customHeight="1" x14ac:dyDescent="0.3">
      <c r="L2116" s="171" t="str">
        <f t="shared" si="179"/>
        <v>-</v>
      </c>
      <c r="M2116" s="172">
        <f t="shared" si="178"/>
        <v>0</v>
      </c>
      <c r="N2116" s="172">
        <f t="shared" si="180"/>
        <v>0</v>
      </c>
      <c r="O2116" s="172">
        <f t="shared" si="181"/>
        <v>0</v>
      </c>
      <c r="P2116" s="172">
        <f t="shared" si="182"/>
        <v>0</v>
      </c>
    </row>
    <row r="2117" spans="12:16" ht="15" customHeight="1" x14ac:dyDescent="0.3">
      <c r="L2117" s="171" t="str">
        <f t="shared" si="179"/>
        <v>-</v>
      </c>
      <c r="M2117" s="172">
        <f t="shared" si="178"/>
        <v>0</v>
      </c>
      <c r="N2117" s="172">
        <f t="shared" si="180"/>
        <v>0</v>
      </c>
      <c r="O2117" s="172">
        <f t="shared" si="181"/>
        <v>0</v>
      </c>
      <c r="P2117" s="172">
        <f t="shared" si="182"/>
        <v>0</v>
      </c>
    </row>
    <row r="2118" spans="12:16" ht="15" customHeight="1" x14ac:dyDescent="0.3">
      <c r="L2118" s="171" t="str">
        <f t="shared" si="179"/>
        <v>-</v>
      </c>
      <c r="M2118" s="172">
        <f t="shared" si="178"/>
        <v>0</v>
      </c>
      <c r="N2118" s="172">
        <f t="shared" si="180"/>
        <v>0</v>
      </c>
      <c r="O2118" s="172">
        <f t="shared" si="181"/>
        <v>0</v>
      </c>
      <c r="P2118" s="172">
        <f t="shared" si="182"/>
        <v>0</v>
      </c>
    </row>
    <row r="2119" spans="12:16" ht="15" customHeight="1" x14ac:dyDescent="0.3">
      <c r="L2119" s="171" t="str">
        <f t="shared" si="179"/>
        <v>-</v>
      </c>
      <c r="M2119" s="172">
        <f t="shared" si="178"/>
        <v>0</v>
      </c>
      <c r="N2119" s="172">
        <f t="shared" si="180"/>
        <v>0</v>
      </c>
      <c r="O2119" s="172">
        <f t="shared" si="181"/>
        <v>0</v>
      </c>
      <c r="P2119" s="172">
        <f t="shared" si="182"/>
        <v>0</v>
      </c>
    </row>
    <row r="2120" spans="12:16" ht="15" customHeight="1" x14ac:dyDescent="0.3">
      <c r="L2120" s="171" t="str">
        <f t="shared" si="179"/>
        <v>-</v>
      </c>
      <c r="M2120" s="172">
        <f t="shared" si="178"/>
        <v>0</v>
      </c>
      <c r="N2120" s="172">
        <f t="shared" si="180"/>
        <v>0</v>
      </c>
      <c r="O2120" s="172">
        <f t="shared" si="181"/>
        <v>0</v>
      </c>
      <c r="P2120" s="172">
        <f t="shared" si="182"/>
        <v>0</v>
      </c>
    </row>
    <row r="2121" spans="12:16" ht="15" customHeight="1" x14ac:dyDescent="0.3">
      <c r="L2121" s="171" t="str">
        <f t="shared" si="179"/>
        <v>-</v>
      </c>
      <c r="M2121" s="172">
        <f t="shared" si="178"/>
        <v>0</v>
      </c>
      <c r="N2121" s="172">
        <f t="shared" si="180"/>
        <v>0</v>
      </c>
      <c r="O2121" s="172">
        <f t="shared" si="181"/>
        <v>0</v>
      </c>
      <c r="P2121" s="172">
        <f t="shared" si="182"/>
        <v>0</v>
      </c>
    </row>
    <row r="2122" spans="12:16" ht="15" customHeight="1" x14ac:dyDescent="0.3">
      <c r="L2122" s="171" t="str">
        <f t="shared" si="179"/>
        <v>-</v>
      </c>
      <c r="M2122" s="172">
        <f t="shared" si="178"/>
        <v>0</v>
      </c>
      <c r="N2122" s="172">
        <f t="shared" si="180"/>
        <v>0</v>
      </c>
      <c r="O2122" s="172">
        <f t="shared" si="181"/>
        <v>0</v>
      </c>
      <c r="P2122" s="172">
        <f t="shared" si="182"/>
        <v>0</v>
      </c>
    </row>
    <row r="2123" spans="12:16" ht="15" customHeight="1" x14ac:dyDescent="0.3">
      <c r="L2123" s="171" t="str">
        <f t="shared" si="179"/>
        <v>-</v>
      </c>
      <c r="M2123" s="172">
        <f t="shared" si="178"/>
        <v>0</v>
      </c>
      <c r="N2123" s="172">
        <f t="shared" si="180"/>
        <v>0</v>
      </c>
      <c r="O2123" s="172">
        <f t="shared" si="181"/>
        <v>0</v>
      </c>
      <c r="P2123" s="172">
        <f t="shared" si="182"/>
        <v>0</v>
      </c>
    </row>
    <row r="2124" spans="12:16" ht="15" customHeight="1" x14ac:dyDescent="0.3">
      <c r="L2124" s="171" t="str">
        <f t="shared" si="179"/>
        <v>-</v>
      </c>
      <c r="M2124" s="172">
        <f t="shared" si="178"/>
        <v>0</v>
      </c>
      <c r="N2124" s="172">
        <f t="shared" si="180"/>
        <v>0</v>
      </c>
      <c r="O2124" s="172">
        <f t="shared" si="181"/>
        <v>0</v>
      </c>
      <c r="P2124" s="172">
        <f t="shared" si="182"/>
        <v>0</v>
      </c>
    </row>
    <row r="2125" spans="12:16" ht="15" customHeight="1" x14ac:dyDescent="0.3">
      <c r="L2125" s="171" t="str">
        <f t="shared" si="179"/>
        <v>-</v>
      </c>
      <c r="M2125" s="172">
        <f t="shared" si="178"/>
        <v>0</v>
      </c>
      <c r="N2125" s="172">
        <f t="shared" si="180"/>
        <v>0</v>
      </c>
      <c r="O2125" s="172">
        <f t="shared" si="181"/>
        <v>0</v>
      </c>
      <c r="P2125" s="172">
        <f t="shared" si="182"/>
        <v>0</v>
      </c>
    </row>
    <row r="2126" spans="12:16" ht="15" customHeight="1" x14ac:dyDescent="0.3">
      <c r="L2126" s="171" t="str">
        <f t="shared" si="179"/>
        <v>-</v>
      </c>
      <c r="M2126" s="172">
        <f t="shared" si="178"/>
        <v>0</v>
      </c>
      <c r="N2126" s="172">
        <f t="shared" si="180"/>
        <v>0</v>
      </c>
      <c r="O2126" s="172">
        <f t="shared" si="181"/>
        <v>0</v>
      </c>
      <c r="P2126" s="172">
        <f t="shared" si="182"/>
        <v>0</v>
      </c>
    </row>
    <row r="2127" spans="12:16" ht="15" customHeight="1" x14ac:dyDescent="0.3">
      <c r="L2127" s="171" t="str">
        <f t="shared" si="179"/>
        <v>-</v>
      </c>
      <c r="M2127" s="172">
        <f t="shared" si="178"/>
        <v>0</v>
      </c>
      <c r="N2127" s="172">
        <f t="shared" si="180"/>
        <v>0</v>
      </c>
      <c r="O2127" s="172">
        <f t="shared" si="181"/>
        <v>0</v>
      </c>
      <c r="P2127" s="172">
        <f t="shared" si="182"/>
        <v>0</v>
      </c>
    </row>
    <row r="2128" spans="12:16" ht="15" customHeight="1" x14ac:dyDescent="0.3">
      <c r="L2128" s="171" t="str">
        <f t="shared" si="179"/>
        <v>-</v>
      </c>
      <c r="M2128" s="172">
        <f t="shared" si="178"/>
        <v>0</v>
      </c>
      <c r="N2128" s="172">
        <f t="shared" si="180"/>
        <v>0</v>
      </c>
      <c r="O2128" s="172">
        <f t="shared" si="181"/>
        <v>0</v>
      </c>
      <c r="P2128" s="172">
        <f t="shared" si="182"/>
        <v>0</v>
      </c>
    </row>
    <row r="2129" spans="12:16" ht="15" customHeight="1" x14ac:dyDescent="0.3">
      <c r="L2129" s="171" t="str">
        <f t="shared" si="179"/>
        <v>-</v>
      </c>
      <c r="M2129" s="172">
        <f t="shared" si="178"/>
        <v>0</v>
      </c>
      <c r="N2129" s="172">
        <f t="shared" si="180"/>
        <v>0</v>
      </c>
      <c r="O2129" s="172">
        <f t="shared" si="181"/>
        <v>0</v>
      </c>
      <c r="P2129" s="172">
        <f t="shared" si="182"/>
        <v>0</v>
      </c>
    </row>
    <row r="2130" spans="12:16" ht="15" customHeight="1" x14ac:dyDescent="0.3">
      <c r="L2130" s="171" t="str">
        <f t="shared" si="179"/>
        <v>-</v>
      </c>
      <c r="M2130" s="172">
        <f t="shared" si="178"/>
        <v>0</v>
      </c>
      <c r="N2130" s="172">
        <f t="shared" si="180"/>
        <v>0</v>
      </c>
      <c r="O2130" s="172">
        <f t="shared" si="181"/>
        <v>0</v>
      </c>
      <c r="P2130" s="172">
        <f t="shared" si="182"/>
        <v>0</v>
      </c>
    </row>
    <row r="2131" spans="12:16" ht="15" customHeight="1" x14ac:dyDescent="0.3">
      <c r="L2131" s="171" t="str">
        <f t="shared" si="179"/>
        <v>-</v>
      </c>
      <c r="M2131" s="172">
        <f t="shared" ref="M2131:M2194" si="183">IFERROR(VLOOKUP(L2131,$B$19:$E$80,4,FALSE),0)</f>
        <v>0</v>
      </c>
      <c r="N2131" s="172">
        <f t="shared" si="180"/>
        <v>0</v>
      </c>
      <c r="O2131" s="172">
        <f t="shared" si="181"/>
        <v>0</v>
      </c>
      <c r="P2131" s="172">
        <f t="shared" si="182"/>
        <v>0</v>
      </c>
    </row>
    <row r="2132" spans="12:16" ht="15" customHeight="1" x14ac:dyDescent="0.3">
      <c r="L2132" s="171" t="str">
        <f t="shared" ref="L2132:L2195" si="184">IFERROR(IF(MAX(L2131+1,$F$5+1)&gt;$J$10,"-",MAX(L2131+1,$F$5+1)),"-")</f>
        <v>-</v>
      </c>
      <c r="M2132" s="172">
        <f t="shared" si="183"/>
        <v>0</v>
      </c>
      <c r="N2132" s="172">
        <f t="shared" ref="N2132:N2195" si="185">IF(ISNUMBER(N2131),N2131-M2132,$E$8)</f>
        <v>0</v>
      </c>
      <c r="O2132" s="172">
        <f t="shared" ref="O2132:O2195" si="186">IFERROR(IF(ISNUMBER(N2131),N2131,$E$8)*IF(L2132&gt;=$J$8,$E$13,$E$12)/IF(MOD(YEAR(L2132),4),365,366)*IF(ISBLANK(L2131),L2132-$F$5,L2132-L2131),0)</f>
        <v>0</v>
      </c>
      <c r="P2132" s="172">
        <f t="shared" ref="P2132:P2195" si="187">IFERROR(IF(ISNUMBER(N2131),N2131,$E$8)*3%/IF(MOD(YEAR(L2132),4),365,366)*IF(ISBLANK(L2131),(L2132-$F$5),L2132-L2131),0)</f>
        <v>0</v>
      </c>
    </row>
    <row r="2133" spans="12:16" ht="15" customHeight="1" x14ac:dyDescent="0.3">
      <c r="L2133" s="171" t="str">
        <f t="shared" si="184"/>
        <v>-</v>
      </c>
      <c r="M2133" s="172">
        <f t="shared" si="183"/>
        <v>0</v>
      </c>
      <c r="N2133" s="172">
        <f t="shared" si="185"/>
        <v>0</v>
      </c>
      <c r="O2133" s="172">
        <f t="shared" si="186"/>
        <v>0</v>
      </c>
      <c r="P2133" s="172">
        <f t="shared" si="187"/>
        <v>0</v>
      </c>
    </row>
    <row r="2134" spans="12:16" ht="15" customHeight="1" x14ac:dyDescent="0.3">
      <c r="L2134" s="171" t="str">
        <f t="shared" si="184"/>
        <v>-</v>
      </c>
      <c r="M2134" s="172">
        <f t="shared" si="183"/>
        <v>0</v>
      </c>
      <c r="N2134" s="172">
        <f t="shared" si="185"/>
        <v>0</v>
      </c>
      <c r="O2134" s="172">
        <f t="shared" si="186"/>
        <v>0</v>
      </c>
      <c r="P2134" s="172">
        <f t="shared" si="187"/>
        <v>0</v>
      </c>
    </row>
    <row r="2135" spans="12:16" ht="15" customHeight="1" x14ac:dyDescent="0.3">
      <c r="L2135" s="171" t="str">
        <f t="shared" si="184"/>
        <v>-</v>
      </c>
      <c r="M2135" s="172">
        <f t="shared" si="183"/>
        <v>0</v>
      </c>
      <c r="N2135" s="172">
        <f t="shared" si="185"/>
        <v>0</v>
      </c>
      <c r="O2135" s="172">
        <f t="shared" si="186"/>
        <v>0</v>
      </c>
      <c r="P2135" s="172">
        <f t="shared" si="187"/>
        <v>0</v>
      </c>
    </row>
    <row r="2136" spans="12:16" ht="15" customHeight="1" x14ac:dyDescent="0.3">
      <c r="L2136" s="171" t="str">
        <f t="shared" si="184"/>
        <v>-</v>
      </c>
      <c r="M2136" s="172">
        <f t="shared" si="183"/>
        <v>0</v>
      </c>
      <c r="N2136" s="172">
        <f t="shared" si="185"/>
        <v>0</v>
      </c>
      <c r="O2136" s="172">
        <f t="shared" si="186"/>
        <v>0</v>
      </c>
      <c r="P2136" s="172">
        <f t="shared" si="187"/>
        <v>0</v>
      </c>
    </row>
    <row r="2137" spans="12:16" ht="15" customHeight="1" x14ac:dyDescent="0.3">
      <c r="L2137" s="171" t="str">
        <f t="shared" si="184"/>
        <v>-</v>
      </c>
      <c r="M2137" s="172">
        <f t="shared" si="183"/>
        <v>0</v>
      </c>
      <c r="N2137" s="172">
        <f t="shared" si="185"/>
        <v>0</v>
      </c>
      <c r="O2137" s="172">
        <f t="shared" si="186"/>
        <v>0</v>
      </c>
      <c r="P2137" s="172">
        <f t="shared" si="187"/>
        <v>0</v>
      </c>
    </row>
    <row r="2138" spans="12:16" ht="15" customHeight="1" x14ac:dyDescent="0.3">
      <c r="L2138" s="171" t="str">
        <f t="shared" si="184"/>
        <v>-</v>
      </c>
      <c r="M2138" s="172">
        <f t="shared" si="183"/>
        <v>0</v>
      </c>
      <c r="N2138" s="172">
        <f t="shared" si="185"/>
        <v>0</v>
      </c>
      <c r="O2138" s="172">
        <f t="shared" si="186"/>
        <v>0</v>
      </c>
      <c r="P2138" s="172">
        <f t="shared" si="187"/>
        <v>0</v>
      </c>
    </row>
    <row r="2139" spans="12:16" ht="15" customHeight="1" x14ac:dyDescent="0.3">
      <c r="L2139" s="171" t="str">
        <f t="shared" si="184"/>
        <v>-</v>
      </c>
      <c r="M2139" s="172">
        <f t="shared" si="183"/>
        <v>0</v>
      </c>
      <c r="N2139" s="172">
        <f t="shared" si="185"/>
        <v>0</v>
      </c>
      <c r="O2139" s="172">
        <f t="shared" si="186"/>
        <v>0</v>
      </c>
      <c r="P2139" s="172">
        <f t="shared" si="187"/>
        <v>0</v>
      </c>
    </row>
    <row r="2140" spans="12:16" ht="15" customHeight="1" x14ac:dyDescent="0.3">
      <c r="L2140" s="171" t="str">
        <f t="shared" si="184"/>
        <v>-</v>
      </c>
      <c r="M2140" s="172">
        <f t="shared" si="183"/>
        <v>0</v>
      </c>
      <c r="N2140" s="172">
        <f t="shared" si="185"/>
        <v>0</v>
      </c>
      <c r="O2140" s="172">
        <f t="shared" si="186"/>
        <v>0</v>
      </c>
      <c r="P2140" s="172">
        <f t="shared" si="187"/>
        <v>0</v>
      </c>
    </row>
    <row r="2141" spans="12:16" ht="15" customHeight="1" x14ac:dyDescent="0.3">
      <c r="L2141" s="171" t="str">
        <f t="shared" si="184"/>
        <v>-</v>
      </c>
      <c r="M2141" s="172">
        <f t="shared" si="183"/>
        <v>0</v>
      </c>
      <c r="N2141" s="172">
        <f t="shared" si="185"/>
        <v>0</v>
      </c>
      <c r="O2141" s="172">
        <f t="shared" si="186"/>
        <v>0</v>
      </c>
      <c r="P2141" s="172">
        <f t="shared" si="187"/>
        <v>0</v>
      </c>
    </row>
    <row r="2142" spans="12:16" ht="15" customHeight="1" x14ac:dyDescent="0.3">
      <c r="L2142" s="171" t="str">
        <f t="shared" si="184"/>
        <v>-</v>
      </c>
      <c r="M2142" s="172">
        <f t="shared" si="183"/>
        <v>0</v>
      </c>
      <c r="N2142" s="172">
        <f t="shared" si="185"/>
        <v>0</v>
      </c>
      <c r="O2142" s="172">
        <f t="shared" si="186"/>
        <v>0</v>
      </c>
      <c r="P2142" s="172">
        <f t="shared" si="187"/>
        <v>0</v>
      </c>
    </row>
    <row r="2143" spans="12:16" ht="15" customHeight="1" x14ac:dyDescent="0.3">
      <c r="L2143" s="171" t="str">
        <f t="shared" si="184"/>
        <v>-</v>
      </c>
      <c r="M2143" s="172">
        <f t="shared" si="183"/>
        <v>0</v>
      </c>
      <c r="N2143" s="172">
        <f t="shared" si="185"/>
        <v>0</v>
      </c>
      <c r="O2143" s="172">
        <f t="shared" si="186"/>
        <v>0</v>
      </c>
      <c r="P2143" s="172">
        <f t="shared" si="187"/>
        <v>0</v>
      </c>
    </row>
    <row r="2144" spans="12:16" ht="15" customHeight="1" x14ac:dyDescent="0.3">
      <c r="L2144" s="171" t="str">
        <f t="shared" si="184"/>
        <v>-</v>
      </c>
      <c r="M2144" s="172">
        <f t="shared" si="183"/>
        <v>0</v>
      </c>
      <c r="N2144" s="172">
        <f t="shared" si="185"/>
        <v>0</v>
      </c>
      <c r="O2144" s="172">
        <f t="shared" si="186"/>
        <v>0</v>
      </c>
      <c r="P2144" s="172">
        <f t="shared" si="187"/>
        <v>0</v>
      </c>
    </row>
    <row r="2145" spans="12:16" ht="15" customHeight="1" x14ac:dyDescent="0.3">
      <c r="L2145" s="171" t="str">
        <f t="shared" si="184"/>
        <v>-</v>
      </c>
      <c r="M2145" s="172">
        <f t="shared" si="183"/>
        <v>0</v>
      </c>
      <c r="N2145" s="172">
        <f t="shared" si="185"/>
        <v>0</v>
      </c>
      <c r="O2145" s="172">
        <f t="shared" si="186"/>
        <v>0</v>
      </c>
      <c r="P2145" s="172">
        <f t="shared" si="187"/>
        <v>0</v>
      </c>
    </row>
    <row r="2146" spans="12:16" ht="15" customHeight="1" x14ac:dyDescent="0.3">
      <c r="L2146" s="171" t="str">
        <f t="shared" si="184"/>
        <v>-</v>
      </c>
      <c r="M2146" s="172">
        <f t="shared" si="183"/>
        <v>0</v>
      </c>
      <c r="N2146" s="172">
        <f t="shared" si="185"/>
        <v>0</v>
      </c>
      <c r="O2146" s="172">
        <f t="shared" si="186"/>
        <v>0</v>
      </c>
      <c r="P2146" s="172">
        <f t="shared" si="187"/>
        <v>0</v>
      </c>
    </row>
    <row r="2147" spans="12:16" ht="15" customHeight="1" x14ac:dyDescent="0.3">
      <c r="L2147" s="171" t="str">
        <f t="shared" si="184"/>
        <v>-</v>
      </c>
      <c r="M2147" s="172">
        <f t="shared" si="183"/>
        <v>0</v>
      </c>
      <c r="N2147" s="172">
        <f t="shared" si="185"/>
        <v>0</v>
      </c>
      <c r="O2147" s="172">
        <f t="shared" si="186"/>
        <v>0</v>
      </c>
      <c r="P2147" s="172">
        <f t="shared" si="187"/>
        <v>0</v>
      </c>
    </row>
    <row r="2148" spans="12:16" ht="15" customHeight="1" x14ac:dyDescent="0.3">
      <c r="L2148" s="171" t="str">
        <f t="shared" si="184"/>
        <v>-</v>
      </c>
      <c r="M2148" s="172">
        <f t="shared" si="183"/>
        <v>0</v>
      </c>
      <c r="N2148" s="172">
        <f t="shared" si="185"/>
        <v>0</v>
      </c>
      <c r="O2148" s="172">
        <f t="shared" si="186"/>
        <v>0</v>
      </c>
      <c r="P2148" s="172">
        <f t="shared" si="187"/>
        <v>0</v>
      </c>
    </row>
    <row r="2149" spans="12:16" ht="15" customHeight="1" x14ac:dyDescent="0.3">
      <c r="L2149" s="171" t="str">
        <f t="shared" si="184"/>
        <v>-</v>
      </c>
      <c r="M2149" s="172">
        <f t="shared" si="183"/>
        <v>0</v>
      </c>
      <c r="N2149" s="172">
        <f t="shared" si="185"/>
        <v>0</v>
      </c>
      <c r="O2149" s="172">
        <f t="shared" si="186"/>
        <v>0</v>
      </c>
      <c r="P2149" s="172">
        <f t="shared" si="187"/>
        <v>0</v>
      </c>
    </row>
    <row r="2150" spans="12:16" ht="15" customHeight="1" x14ac:dyDescent="0.3">
      <c r="L2150" s="171" t="str">
        <f t="shared" si="184"/>
        <v>-</v>
      </c>
      <c r="M2150" s="172">
        <f t="shared" si="183"/>
        <v>0</v>
      </c>
      <c r="N2150" s="172">
        <f t="shared" si="185"/>
        <v>0</v>
      </c>
      <c r="O2150" s="172">
        <f t="shared" si="186"/>
        <v>0</v>
      </c>
      <c r="P2150" s="172">
        <f t="shared" si="187"/>
        <v>0</v>
      </c>
    </row>
    <row r="2151" spans="12:16" ht="15" customHeight="1" x14ac:dyDescent="0.3">
      <c r="L2151" s="171" t="str">
        <f t="shared" si="184"/>
        <v>-</v>
      </c>
      <c r="M2151" s="172">
        <f t="shared" si="183"/>
        <v>0</v>
      </c>
      <c r="N2151" s="172">
        <f t="shared" si="185"/>
        <v>0</v>
      </c>
      <c r="O2151" s="172">
        <f t="shared" si="186"/>
        <v>0</v>
      </c>
      <c r="P2151" s="172">
        <f t="shared" si="187"/>
        <v>0</v>
      </c>
    </row>
    <row r="2152" spans="12:16" ht="15" customHeight="1" x14ac:dyDescent="0.3">
      <c r="L2152" s="171" t="str">
        <f t="shared" si="184"/>
        <v>-</v>
      </c>
      <c r="M2152" s="172">
        <f t="shared" si="183"/>
        <v>0</v>
      </c>
      <c r="N2152" s="172">
        <f t="shared" si="185"/>
        <v>0</v>
      </c>
      <c r="O2152" s="172">
        <f t="shared" si="186"/>
        <v>0</v>
      </c>
      <c r="P2152" s="172">
        <f t="shared" si="187"/>
        <v>0</v>
      </c>
    </row>
    <row r="2153" spans="12:16" ht="15" customHeight="1" x14ac:dyDescent="0.3">
      <c r="L2153" s="171" t="str">
        <f t="shared" si="184"/>
        <v>-</v>
      </c>
      <c r="M2153" s="172">
        <f t="shared" si="183"/>
        <v>0</v>
      </c>
      <c r="N2153" s="172">
        <f t="shared" si="185"/>
        <v>0</v>
      </c>
      <c r="O2153" s="172">
        <f t="shared" si="186"/>
        <v>0</v>
      </c>
      <c r="P2153" s="172">
        <f t="shared" si="187"/>
        <v>0</v>
      </c>
    </row>
    <row r="2154" spans="12:16" ht="15" customHeight="1" x14ac:dyDescent="0.3">
      <c r="L2154" s="171" t="str">
        <f t="shared" si="184"/>
        <v>-</v>
      </c>
      <c r="M2154" s="172">
        <f t="shared" si="183"/>
        <v>0</v>
      </c>
      <c r="N2154" s="172">
        <f t="shared" si="185"/>
        <v>0</v>
      </c>
      <c r="O2154" s="172">
        <f t="shared" si="186"/>
        <v>0</v>
      </c>
      <c r="P2154" s="172">
        <f t="shared" si="187"/>
        <v>0</v>
      </c>
    </row>
    <row r="2155" spans="12:16" ht="15" customHeight="1" x14ac:dyDescent="0.3">
      <c r="L2155" s="171" t="str">
        <f t="shared" si="184"/>
        <v>-</v>
      </c>
      <c r="M2155" s="172">
        <f t="shared" si="183"/>
        <v>0</v>
      </c>
      <c r="N2155" s="172">
        <f t="shared" si="185"/>
        <v>0</v>
      </c>
      <c r="O2155" s="172">
        <f t="shared" si="186"/>
        <v>0</v>
      </c>
      <c r="P2155" s="172">
        <f t="shared" si="187"/>
        <v>0</v>
      </c>
    </row>
    <row r="2156" spans="12:16" ht="15" customHeight="1" x14ac:dyDescent="0.3">
      <c r="L2156" s="171" t="str">
        <f t="shared" si="184"/>
        <v>-</v>
      </c>
      <c r="M2156" s="172">
        <f t="shared" si="183"/>
        <v>0</v>
      </c>
      <c r="N2156" s="172">
        <f t="shared" si="185"/>
        <v>0</v>
      </c>
      <c r="O2156" s="172">
        <f t="shared" si="186"/>
        <v>0</v>
      </c>
      <c r="P2156" s="172">
        <f t="shared" si="187"/>
        <v>0</v>
      </c>
    </row>
    <row r="2157" spans="12:16" ht="15" customHeight="1" x14ac:dyDescent="0.3">
      <c r="L2157" s="171" t="str">
        <f t="shared" si="184"/>
        <v>-</v>
      </c>
      <c r="M2157" s="172">
        <f t="shared" si="183"/>
        <v>0</v>
      </c>
      <c r="N2157" s="172">
        <f t="shared" si="185"/>
        <v>0</v>
      </c>
      <c r="O2157" s="172">
        <f t="shared" si="186"/>
        <v>0</v>
      </c>
      <c r="P2157" s="172">
        <f t="shared" si="187"/>
        <v>0</v>
      </c>
    </row>
    <row r="2158" spans="12:16" ht="15" customHeight="1" x14ac:dyDescent="0.3">
      <c r="L2158" s="171" t="str">
        <f t="shared" si="184"/>
        <v>-</v>
      </c>
      <c r="M2158" s="172">
        <f t="shared" si="183"/>
        <v>0</v>
      </c>
      <c r="N2158" s="172">
        <f t="shared" si="185"/>
        <v>0</v>
      </c>
      <c r="O2158" s="172">
        <f t="shared" si="186"/>
        <v>0</v>
      </c>
      <c r="P2158" s="172">
        <f t="shared" si="187"/>
        <v>0</v>
      </c>
    </row>
    <row r="2159" spans="12:16" ht="15" customHeight="1" x14ac:dyDescent="0.3">
      <c r="L2159" s="171" t="str">
        <f t="shared" si="184"/>
        <v>-</v>
      </c>
      <c r="M2159" s="172">
        <f t="shared" si="183"/>
        <v>0</v>
      </c>
      <c r="N2159" s="172">
        <f t="shared" si="185"/>
        <v>0</v>
      </c>
      <c r="O2159" s="172">
        <f t="shared" si="186"/>
        <v>0</v>
      </c>
      <c r="P2159" s="172">
        <f t="shared" si="187"/>
        <v>0</v>
      </c>
    </row>
    <row r="2160" spans="12:16" ht="15" customHeight="1" x14ac:dyDescent="0.3">
      <c r="L2160" s="171" t="str">
        <f t="shared" si="184"/>
        <v>-</v>
      </c>
      <c r="M2160" s="172">
        <f t="shared" si="183"/>
        <v>0</v>
      </c>
      <c r="N2160" s="172">
        <f t="shared" si="185"/>
        <v>0</v>
      </c>
      <c r="O2160" s="172">
        <f t="shared" si="186"/>
        <v>0</v>
      </c>
      <c r="P2160" s="172">
        <f t="shared" si="187"/>
        <v>0</v>
      </c>
    </row>
    <row r="2161" spans="12:16" ht="15" customHeight="1" x14ac:dyDescent="0.3">
      <c r="L2161" s="171" t="str">
        <f t="shared" si="184"/>
        <v>-</v>
      </c>
      <c r="M2161" s="172">
        <f t="shared" si="183"/>
        <v>0</v>
      </c>
      <c r="N2161" s="172">
        <f t="shared" si="185"/>
        <v>0</v>
      </c>
      <c r="O2161" s="172">
        <f t="shared" si="186"/>
        <v>0</v>
      </c>
      <c r="P2161" s="172">
        <f t="shared" si="187"/>
        <v>0</v>
      </c>
    </row>
    <row r="2162" spans="12:16" ht="15" customHeight="1" x14ac:dyDescent="0.3">
      <c r="L2162" s="171" t="str">
        <f t="shared" si="184"/>
        <v>-</v>
      </c>
      <c r="M2162" s="172">
        <f t="shared" si="183"/>
        <v>0</v>
      </c>
      <c r="N2162" s="172">
        <f t="shared" si="185"/>
        <v>0</v>
      </c>
      <c r="O2162" s="172">
        <f t="shared" si="186"/>
        <v>0</v>
      </c>
      <c r="P2162" s="172">
        <f t="shared" si="187"/>
        <v>0</v>
      </c>
    </row>
    <row r="2163" spans="12:16" ht="15" customHeight="1" x14ac:dyDescent="0.3">
      <c r="L2163" s="171" t="str">
        <f t="shared" si="184"/>
        <v>-</v>
      </c>
      <c r="M2163" s="172">
        <f t="shared" si="183"/>
        <v>0</v>
      </c>
      <c r="N2163" s="172">
        <f t="shared" si="185"/>
        <v>0</v>
      </c>
      <c r="O2163" s="172">
        <f t="shared" si="186"/>
        <v>0</v>
      </c>
      <c r="P2163" s="172">
        <f t="shared" si="187"/>
        <v>0</v>
      </c>
    </row>
    <row r="2164" spans="12:16" ht="15" customHeight="1" x14ac:dyDescent="0.3">
      <c r="L2164" s="171" t="str">
        <f t="shared" si="184"/>
        <v>-</v>
      </c>
      <c r="M2164" s="172">
        <f t="shared" si="183"/>
        <v>0</v>
      </c>
      <c r="N2164" s="172">
        <f t="shared" si="185"/>
        <v>0</v>
      </c>
      <c r="O2164" s="172">
        <f t="shared" si="186"/>
        <v>0</v>
      </c>
      <c r="P2164" s="172">
        <f t="shared" si="187"/>
        <v>0</v>
      </c>
    </row>
    <row r="2165" spans="12:16" ht="15" customHeight="1" x14ac:dyDescent="0.3">
      <c r="L2165" s="171" t="str">
        <f t="shared" si="184"/>
        <v>-</v>
      </c>
      <c r="M2165" s="172">
        <f t="shared" si="183"/>
        <v>0</v>
      </c>
      <c r="N2165" s="172">
        <f t="shared" si="185"/>
        <v>0</v>
      </c>
      <c r="O2165" s="172">
        <f t="shared" si="186"/>
        <v>0</v>
      </c>
      <c r="P2165" s="172">
        <f t="shared" si="187"/>
        <v>0</v>
      </c>
    </row>
    <row r="2166" spans="12:16" ht="15" customHeight="1" x14ac:dyDescent="0.3">
      <c r="L2166" s="171" t="str">
        <f t="shared" si="184"/>
        <v>-</v>
      </c>
      <c r="M2166" s="172">
        <f t="shared" si="183"/>
        <v>0</v>
      </c>
      <c r="N2166" s="172">
        <f t="shared" si="185"/>
        <v>0</v>
      </c>
      <c r="O2166" s="172">
        <f t="shared" si="186"/>
        <v>0</v>
      </c>
      <c r="P2166" s="172">
        <f t="shared" si="187"/>
        <v>0</v>
      </c>
    </row>
    <row r="2167" spans="12:16" ht="15" customHeight="1" x14ac:dyDescent="0.3">
      <c r="L2167" s="171" t="str">
        <f t="shared" si="184"/>
        <v>-</v>
      </c>
      <c r="M2167" s="172">
        <f t="shared" si="183"/>
        <v>0</v>
      </c>
      <c r="N2167" s="172">
        <f t="shared" si="185"/>
        <v>0</v>
      </c>
      <c r="O2167" s="172">
        <f t="shared" si="186"/>
        <v>0</v>
      </c>
      <c r="P2167" s="172">
        <f t="shared" si="187"/>
        <v>0</v>
      </c>
    </row>
    <row r="2168" spans="12:16" ht="15" customHeight="1" x14ac:dyDescent="0.3">
      <c r="L2168" s="171" t="str">
        <f t="shared" si="184"/>
        <v>-</v>
      </c>
      <c r="M2168" s="172">
        <f t="shared" si="183"/>
        <v>0</v>
      </c>
      <c r="N2168" s="172">
        <f t="shared" si="185"/>
        <v>0</v>
      </c>
      <c r="O2168" s="172">
        <f t="shared" si="186"/>
        <v>0</v>
      </c>
      <c r="P2168" s="172">
        <f t="shared" si="187"/>
        <v>0</v>
      </c>
    </row>
    <row r="2169" spans="12:16" ht="15" customHeight="1" x14ac:dyDescent="0.3">
      <c r="L2169" s="171" t="str">
        <f t="shared" si="184"/>
        <v>-</v>
      </c>
      <c r="M2169" s="172">
        <f t="shared" si="183"/>
        <v>0</v>
      </c>
      <c r="N2169" s="172">
        <f t="shared" si="185"/>
        <v>0</v>
      </c>
      <c r="O2169" s="172">
        <f t="shared" si="186"/>
        <v>0</v>
      </c>
      <c r="P2169" s="172">
        <f t="shared" si="187"/>
        <v>0</v>
      </c>
    </row>
    <row r="2170" spans="12:16" ht="15" customHeight="1" x14ac:dyDescent="0.3">
      <c r="L2170" s="171" t="str">
        <f t="shared" si="184"/>
        <v>-</v>
      </c>
      <c r="M2170" s="172">
        <f t="shared" si="183"/>
        <v>0</v>
      </c>
      <c r="N2170" s="172">
        <f t="shared" si="185"/>
        <v>0</v>
      </c>
      <c r="O2170" s="172">
        <f t="shared" si="186"/>
        <v>0</v>
      </c>
      <c r="P2170" s="172">
        <f t="shared" si="187"/>
        <v>0</v>
      </c>
    </row>
    <row r="2171" spans="12:16" ht="15" customHeight="1" x14ac:dyDescent="0.3">
      <c r="L2171" s="171" t="str">
        <f t="shared" si="184"/>
        <v>-</v>
      </c>
      <c r="M2171" s="172">
        <f t="shared" si="183"/>
        <v>0</v>
      </c>
      <c r="N2171" s="172">
        <f t="shared" si="185"/>
        <v>0</v>
      </c>
      <c r="O2171" s="172">
        <f t="shared" si="186"/>
        <v>0</v>
      </c>
      <c r="P2171" s="172">
        <f t="shared" si="187"/>
        <v>0</v>
      </c>
    </row>
    <row r="2172" spans="12:16" ht="15" customHeight="1" x14ac:dyDescent="0.3">
      <c r="L2172" s="171" t="str">
        <f t="shared" si="184"/>
        <v>-</v>
      </c>
      <c r="M2172" s="172">
        <f t="shared" si="183"/>
        <v>0</v>
      </c>
      <c r="N2172" s="172">
        <f t="shared" si="185"/>
        <v>0</v>
      </c>
      <c r="O2172" s="172">
        <f t="shared" si="186"/>
        <v>0</v>
      </c>
      <c r="P2172" s="172">
        <f t="shared" si="187"/>
        <v>0</v>
      </c>
    </row>
    <row r="2173" spans="12:16" ht="15" customHeight="1" x14ac:dyDescent="0.3">
      <c r="L2173" s="171" t="str">
        <f t="shared" si="184"/>
        <v>-</v>
      </c>
      <c r="M2173" s="172">
        <f t="shared" si="183"/>
        <v>0</v>
      </c>
      <c r="N2173" s="172">
        <f t="shared" si="185"/>
        <v>0</v>
      </c>
      <c r="O2173" s="172">
        <f t="shared" si="186"/>
        <v>0</v>
      </c>
      <c r="P2173" s="172">
        <f t="shared" si="187"/>
        <v>0</v>
      </c>
    </row>
    <row r="2174" spans="12:16" ht="15" customHeight="1" x14ac:dyDescent="0.3">
      <c r="L2174" s="171" t="str">
        <f t="shared" si="184"/>
        <v>-</v>
      </c>
      <c r="M2174" s="172">
        <f t="shared" si="183"/>
        <v>0</v>
      </c>
      <c r="N2174" s="172">
        <f t="shared" si="185"/>
        <v>0</v>
      </c>
      <c r="O2174" s="172">
        <f t="shared" si="186"/>
        <v>0</v>
      </c>
      <c r="P2174" s="172">
        <f t="shared" si="187"/>
        <v>0</v>
      </c>
    </row>
    <row r="2175" spans="12:16" ht="15" customHeight="1" x14ac:dyDescent="0.3">
      <c r="L2175" s="171" t="str">
        <f t="shared" si="184"/>
        <v>-</v>
      </c>
      <c r="M2175" s="172">
        <f t="shared" si="183"/>
        <v>0</v>
      </c>
      <c r="N2175" s="172">
        <f t="shared" si="185"/>
        <v>0</v>
      </c>
      <c r="O2175" s="172">
        <f t="shared" si="186"/>
        <v>0</v>
      </c>
      <c r="P2175" s="172">
        <f t="shared" si="187"/>
        <v>0</v>
      </c>
    </row>
    <row r="2176" spans="12:16" ht="15" customHeight="1" x14ac:dyDescent="0.3">
      <c r="L2176" s="171" t="str">
        <f t="shared" si="184"/>
        <v>-</v>
      </c>
      <c r="M2176" s="172">
        <f t="shared" si="183"/>
        <v>0</v>
      </c>
      <c r="N2176" s="172">
        <f t="shared" si="185"/>
        <v>0</v>
      </c>
      <c r="O2176" s="172">
        <f t="shared" si="186"/>
        <v>0</v>
      </c>
      <c r="P2176" s="172">
        <f t="shared" si="187"/>
        <v>0</v>
      </c>
    </row>
    <row r="2177" spans="12:16" ht="15" customHeight="1" x14ac:dyDescent="0.3">
      <c r="L2177" s="171" t="str">
        <f t="shared" si="184"/>
        <v>-</v>
      </c>
      <c r="M2177" s="172">
        <f t="shared" si="183"/>
        <v>0</v>
      </c>
      <c r="N2177" s="172">
        <f t="shared" si="185"/>
        <v>0</v>
      </c>
      <c r="O2177" s="172">
        <f t="shared" si="186"/>
        <v>0</v>
      </c>
      <c r="P2177" s="172">
        <f t="shared" si="187"/>
        <v>0</v>
      </c>
    </row>
    <row r="2178" spans="12:16" ht="15" customHeight="1" x14ac:dyDescent="0.3">
      <c r="L2178" s="171" t="str">
        <f t="shared" si="184"/>
        <v>-</v>
      </c>
      <c r="M2178" s="172">
        <f t="shared" si="183"/>
        <v>0</v>
      </c>
      <c r="N2178" s="172">
        <f t="shared" si="185"/>
        <v>0</v>
      </c>
      <c r="O2178" s="172">
        <f t="shared" si="186"/>
        <v>0</v>
      </c>
      <c r="P2178" s="172">
        <f t="shared" si="187"/>
        <v>0</v>
      </c>
    </row>
    <row r="2179" spans="12:16" ht="15" customHeight="1" x14ac:dyDescent="0.3">
      <c r="L2179" s="171" t="str">
        <f t="shared" si="184"/>
        <v>-</v>
      </c>
      <c r="M2179" s="172">
        <f t="shared" si="183"/>
        <v>0</v>
      </c>
      <c r="N2179" s="172">
        <f t="shared" si="185"/>
        <v>0</v>
      </c>
      <c r="O2179" s="172">
        <f t="shared" si="186"/>
        <v>0</v>
      </c>
      <c r="P2179" s="172">
        <f t="shared" si="187"/>
        <v>0</v>
      </c>
    </row>
    <row r="2180" spans="12:16" ht="15" customHeight="1" x14ac:dyDescent="0.3">
      <c r="L2180" s="171" t="str">
        <f t="shared" si="184"/>
        <v>-</v>
      </c>
      <c r="M2180" s="172">
        <f t="shared" si="183"/>
        <v>0</v>
      </c>
      <c r="N2180" s="172">
        <f t="shared" si="185"/>
        <v>0</v>
      </c>
      <c r="O2180" s="172">
        <f t="shared" si="186"/>
        <v>0</v>
      </c>
      <c r="P2180" s="172">
        <f t="shared" si="187"/>
        <v>0</v>
      </c>
    </row>
    <row r="2181" spans="12:16" ht="15" customHeight="1" x14ac:dyDescent="0.3">
      <c r="L2181" s="171" t="str">
        <f t="shared" si="184"/>
        <v>-</v>
      </c>
      <c r="M2181" s="172">
        <f t="shared" si="183"/>
        <v>0</v>
      </c>
      <c r="N2181" s="172">
        <f t="shared" si="185"/>
        <v>0</v>
      </c>
      <c r="O2181" s="172">
        <f t="shared" si="186"/>
        <v>0</v>
      </c>
      <c r="P2181" s="172">
        <f t="shared" si="187"/>
        <v>0</v>
      </c>
    </row>
    <row r="2182" spans="12:16" ht="15" customHeight="1" x14ac:dyDescent="0.3">
      <c r="L2182" s="171" t="str">
        <f t="shared" si="184"/>
        <v>-</v>
      </c>
      <c r="M2182" s="172">
        <f t="shared" si="183"/>
        <v>0</v>
      </c>
      <c r="N2182" s="172">
        <f t="shared" si="185"/>
        <v>0</v>
      </c>
      <c r="O2182" s="172">
        <f t="shared" si="186"/>
        <v>0</v>
      </c>
      <c r="P2182" s="172">
        <f t="shared" si="187"/>
        <v>0</v>
      </c>
    </row>
    <row r="2183" spans="12:16" ht="15" customHeight="1" x14ac:dyDescent="0.3">
      <c r="L2183" s="171" t="str">
        <f t="shared" si="184"/>
        <v>-</v>
      </c>
      <c r="M2183" s="172">
        <f t="shared" si="183"/>
        <v>0</v>
      </c>
      <c r="N2183" s="172">
        <f t="shared" si="185"/>
        <v>0</v>
      </c>
      <c r="O2183" s="172">
        <f t="shared" si="186"/>
        <v>0</v>
      </c>
      <c r="P2183" s="172">
        <f t="shared" si="187"/>
        <v>0</v>
      </c>
    </row>
    <row r="2184" spans="12:16" ht="15" customHeight="1" x14ac:dyDescent="0.3">
      <c r="L2184" s="171" t="str">
        <f t="shared" si="184"/>
        <v>-</v>
      </c>
      <c r="M2184" s="172">
        <f t="shared" si="183"/>
        <v>0</v>
      </c>
      <c r="N2184" s="172">
        <f t="shared" si="185"/>
        <v>0</v>
      </c>
      <c r="O2184" s="172">
        <f t="shared" si="186"/>
        <v>0</v>
      </c>
      <c r="P2184" s="172">
        <f t="shared" si="187"/>
        <v>0</v>
      </c>
    </row>
    <row r="2185" spans="12:16" ht="15" customHeight="1" x14ac:dyDescent="0.3">
      <c r="L2185" s="171" t="str">
        <f t="shared" si="184"/>
        <v>-</v>
      </c>
      <c r="M2185" s="172">
        <f t="shared" si="183"/>
        <v>0</v>
      </c>
      <c r="N2185" s="172">
        <f t="shared" si="185"/>
        <v>0</v>
      </c>
      <c r="O2185" s="172">
        <f t="shared" si="186"/>
        <v>0</v>
      </c>
      <c r="P2185" s="172">
        <f t="shared" si="187"/>
        <v>0</v>
      </c>
    </row>
    <row r="2186" spans="12:16" ht="15" customHeight="1" x14ac:dyDescent="0.3">
      <c r="L2186" s="171" t="str">
        <f t="shared" si="184"/>
        <v>-</v>
      </c>
      <c r="M2186" s="172">
        <f t="shared" si="183"/>
        <v>0</v>
      </c>
      <c r="N2186" s="172">
        <f t="shared" si="185"/>
        <v>0</v>
      </c>
      <c r="O2186" s="172">
        <f t="shared" si="186"/>
        <v>0</v>
      </c>
      <c r="P2186" s="172">
        <f t="shared" si="187"/>
        <v>0</v>
      </c>
    </row>
    <row r="2187" spans="12:16" ht="15" customHeight="1" x14ac:dyDescent="0.3">
      <c r="L2187" s="171" t="str">
        <f t="shared" si="184"/>
        <v>-</v>
      </c>
      <c r="M2187" s="172">
        <f t="shared" si="183"/>
        <v>0</v>
      </c>
      <c r="N2187" s="172">
        <f t="shared" si="185"/>
        <v>0</v>
      </c>
      <c r="O2187" s="172">
        <f t="shared" si="186"/>
        <v>0</v>
      </c>
      <c r="P2187" s="172">
        <f t="shared" si="187"/>
        <v>0</v>
      </c>
    </row>
    <row r="2188" spans="12:16" ht="15" customHeight="1" x14ac:dyDescent="0.3">
      <c r="L2188" s="171" t="str">
        <f t="shared" si="184"/>
        <v>-</v>
      </c>
      <c r="M2188" s="172">
        <f t="shared" si="183"/>
        <v>0</v>
      </c>
      <c r="N2188" s="172">
        <f t="shared" si="185"/>
        <v>0</v>
      </c>
      <c r="O2188" s="172">
        <f t="shared" si="186"/>
        <v>0</v>
      </c>
      <c r="P2188" s="172">
        <f t="shared" si="187"/>
        <v>0</v>
      </c>
    </row>
    <row r="2189" spans="12:16" ht="15" customHeight="1" x14ac:dyDescent="0.3">
      <c r="L2189" s="171" t="str">
        <f t="shared" si="184"/>
        <v>-</v>
      </c>
      <c r="M2189" s="172">
        <f t="shared" si="183"/>
        <v>0</v>
      </c>
      <c r="N2189" s="172">
        <f t="shared" si="185"/>
        <v>0</v>
      </c>
      <c r="O2189" s="172">
        <f t="shared" si="186"/>
        <v>0</v>
      </c>
      <c r="P2189" s="172">
        <f t="shared" si="187"/>
        <v>0</v>
      </c>
    </row>
    <row r="2190" spans="12:16" ht="15" customHeight="1" x14ac:dyDescent="0.3">
      <c r="L2190" s="171" t="str">
        <f t="shared" si="184"/>
        <v>-</v>
      </c>
      <c r="M2190" s="172">
        <f t="shared" si="183"/>
        <v>0</v>
      </c>
      <c r="N2190" s="172">
        <f t="shared" si="185"/>
        <v>0</v>
      </c>
      <c r="O2190" s="172">
        <f t="shared" si="186"/>
        <v>0</v>
      </c>
      <c r="P2190" s="172">
        <f t="shared" si="187"/>
        <v>0</v>
      </c>
    </row>
    <row r="2191" spans="12:16" ht="15" customHeight="1" x14ac:dyDescent="0.3">
      <c r="L2191" s="171" t="str">
        <f t="shared" si="184"/>
        <v>-</v>
      </c>
      <c r="M2191" s="172">
        <f t="shared" si="183"/>
        <v>0</v>
      </c>
      <c r="N2191" s="172">
        <f t="shared" si="185"/>
        <v>0</v>
      </c>
      <c r="O2191" s="172">
        <f t="shared" si="186"/>
        <v>0</v>
      </c>
      <c r="P2191" s="172">
        <f t="shared" si="187"/>
        <v>0</v>
      </c>
    </row>
    <row r="2192" spans="12:16" ht="15" customHeight="1" x14ac:dyDescent="0.3">
      <c r="L2192" s="171" t="str">
        <f t="shared" si="184"/>
        <v>-</v>
      </c>
      <c r="M2192" s="172">
        <f t="shared" si="183"/>
        <v>0</v>
      </c>
      <c r="N2192" s="172">
        <f t="shared" si="185"/>
        <v>0</v>
      </c>
      <c r="O2192" s="172">
        <f t="shared" si="186"/>
        <v>0</v>
      </c>
      <c r="P2192" s="172">
        <f t="shared" si="187"/>
        <v>0</v>
      </c>
    </row>
    <row r="2193" spans="12:16" ht="15" customHeight="1" x14ac:dyDescent="0.3">
      <c r="L2193" s="171" t="str">
        <f t="shared" si="184"/>
        <v>-</v>
      </c>
      <c r="M2193" s="172">
        <f t="shared" si="183"/>
        <v>0</v>
      </c>
      <c r="N2193" s="172">
        <f t="shared" si="185"/>
        <v>0</v>
      </c>
      <c r="O2193" s="172">
        <f t="shared" si="186"/>
        <v>0</v>
      </c>
      <c r="P2193" s="172">
        <f t="shared" si="187"/>
        <v>0</v>
      </c>
    </row>
    <row r="2194" spans="12:16" ht="15" customHeight="1" x14ac:dyDescent="0.3">
      <c r="L2194" s="171" t="str">
        <f t="shared" si="184"/>
        <v>-</v>
      </c>
      <c r="M2194" s="172">
        <f t="shared" si="183"/>
        <v>0</v>
      </c>
      <c r="N2194" s="172">
        <f t="shared" si="185"/>
        <v>0</v>
      </c>
      <c r="O2194" s="172">
        <f t="shared" si="186"/>
        <v>0</v>
      </c>
      <c r="P2194" s="172">
        <f t="shared" si="187"/>
        <v>0</v>
      </c>
    </row>
    <row r="2195" spans="12:16" ht="15" customHeight="1" x14ac:dyDescent="0.3">
      <c r="L2195" s="171" t="str">
        <f t="shared" si="184"/>
        <v>-</v>
      </c>
      <c r="M2195" s="172">
        <f t="shared" ref="M2195:M2258" si="188">IFERROR(VLOOKUP(L2195,$B$19:$E$80,4,FALSE),0)</f>
        <v>0</v>
      </c>
      <c r="N2195" s="172">
        <f t="shared" si="185"/>
        <v>0</v>
      </c>
      <c r="O2195" s="172">
        <f t="shared" si="186"/>
        <v>0</v>
      </c>
      <c r="P2195" s="172">
        <f t="shared" si="187"/>
        <v>0</v>
      </c>
    </row>
    <row r="2196" spans="12:16" ht="15" customHeight="1" x14ac:dyDescent="0.3">
      <c r="L2196" s="171" t="str">
        <f t="shared" ref="L2196:L2259" si="189">IFERROR(IF(MAX(L2195+1,$F$5+1)&gt;$J$10,"-",MAX(L2195+1,$F$5+1)),"-")</f>
        <v>-</v>
      </c>
      <c r="M2196" s="172">
        <f t="shared" si="188"/>
        <v>0</v>
      </c>
      <c r="N2196" s="172">
        <f t="shared" ref="N2196:N2259" si="190">IF(ISNUMBER(N2195),N2195-M2196,$E$8)</f>
        <v>0</v>
      </c>
      <c r="O2196" s="172">
        <f t="shared" ref="O2196:O2259" si="191">IFERROR(IF(ISNUMBER(N2195),N2195,$E$8)*IF(L2196&gt;=$J$8,$E$13,$E$12)/IF(MOD(YEAR(L2196),4),365,366)*IF(ISBLANK(L2195),L2196-$F$5,L2196-L2195),0)</f>
        <v>0</v>
      </c>
      <c r="P2196" s="172">
        <f t="shared" ref="P2196:P2259" si="192">IFERROR(IF(ISNUMBER(N2195),N2195,$E$8)*3%/IF(MOD(YEAR(L2196),4),365,366)*IF(ISBLANK(L2195),(L2196-$F$5),L2196-L2195),0)</f>
        <v>0</v>
      </c>
    </row>
    <row r="2197" spans="12:16" ht="15" customHeight="1" x14ac:dyDescent="0.3">
      <c r="L2197" s="171" t="str">
        <f t="shared" si="189"/>
        <v>-</v>
      </c>
      <c r="M2197" s="172">
        <f t="shared" si="188"/>
        <v>0</v>
      </c>
      <c r="N2197" s="172">
        <f t="shared" si="190"/>
        <v>0</v>
      </c>
      <c r="O2197" s="172">
        <f t="shared" si="191"/>
        <v>0</v>
      </c>
      <c r="P2197" s="172">
        <f t="shared" si="192"/>
        <v>0</v>
      </c>
    </row>
    <row r="2198" spans="12:16" ht="15" customHeight="1" x14ac:dyDescent="0.3">
      <c r="L2198" s="171" t="str">
        <f t="shared" si="189"/>
        <v>-</v>
      </c>
      <c r="M2198" s="172">
        <f t="shared" si="188"/>
        <v>0</v>
      </c>
      <c r="N2198" s="172">
        <f t="shared" si="190"/>
        <v>0</v>
      </c>
      <c r="O2198" s="172">
        <f t="shared" si="191"/>
        <v>0</v>
      </c>
      <c r="P2198" s="172">
        <f t="shared" si="192"/>
        <v>0</v>
      </c>
    </row>
    <row r="2199" spans="12:16" ht="15" customHeight="1" x14ac:dyDescent="0.3">
      <c r="L2199" s="171" t="str">
        <f t="shared" si="189"/>
        <v>-</v>
      </c>
      <c r="M2199" s="172">
        <f t="shared" si="188"/>
        <v>0</v>
      </c>
      <c r="N2199" s="172">
        <f t="shared" si="190"/>
        <v>0</v>
      </c>
      <c r="O2199" s="172">
        <f t="shared" si="191"/>
        <v>0</v>
      </c>
      <c r="P2199" s="172">
        <f t="shared" si="192"/>
        <v>0</v>
      </c>
    </row>
    <row r="2200" spans="12:16" ht="15" customHeight="1" x14ac:dyDescent="0.3">
      <c r="L2200" s="171" t="str">
        <f t="shared" si="189"/>
        <v>-</v>
      </c>
      <c r="M2200" s="172">
        <f t="shared" si="188"/>
        <v>0</v>
      </c>
      <c r="N2200" s="172">
        <f t="shared" si="190"/>
        <v>0</v>
      </c>
      <c r="O2200" s="172">
        <f t="shared" si="191"/>
        <v>0</v>
      </c>
      <c r="P2200" s="172">
        <f t="shared" si="192"/>
        <v>0</v>
      </c>
    </row>
    <row r="2201" spans="12:16" ht="15" customHeight="1" x14ac:dyDescent="0.3">
      <c r="L2201" s="171" t="str">
        <f t="shared" si="189"/>
        <v>-</v>
      </c>
      <c r="M2201" s="172">
        <f t="shared" si="188"/>
        <v>0</v>
      </c>
      <c r="N2201" s="172">
        <f t="shared" si="190"/>
        <v>0</v>
      </c>
      <c r="O2201" s="172">
        <f t="shared" si="191"/>
        <v>0</v>
      </c>
      <c r="P2201" s="172">
        <f t="shared" si="192"/>
        <v>0</v>
      </c>
    </row>
    <row r="2202" spans="12:16" ht="15" customHeight="1" x14ac:dyDescent="0.3">
      <c r="L2202" s="171" t="str">
        <f t="shared" si="189"/>
        <v>-</v>
      </c>
      <c r="M2202" s="172">
        <f t="shared" si="188"/>
        <v>0</v>
      </c>
      <c r="N2202" s="172">
        <f t="shared" si="190"/>
        <v>0</v>
      </c>
      <c r="O2202" s="172">
        <f t="shared" si="191"/>
        <v>0</v>
      </c>
      <c r="P2202" s="172">
        <f t="shared" si="192"/>
        <v>0</v>
      </c>
    </row>
    <row r="2203" spans="12:16" ht="15" customHeight="1" x14ac:dyDescent="0.3">
      <c r="L2203" s="171" t="str">
        <f t="shared" si="189"/>
        <v>-</v>
      </c>
      <c r="M2203" s="172">
        <f t="shared" si="188"/>
        <v>0</v>
      </c>
      <c r="N2203" s="172">
        <f t="shared" si="190"/>
        <v>0</v>
      </c>
      <c r="O2203" s="172">
        <f t="shared" si="191"/>
        <v>0</v>
      </c>
      <c r="P2203" s="172">
        <f t="shared" si="192"/>
        <v>0</v>
      </c>
    </row>
    <row r="2204" spans="12:16" ht="15" customHeight="1" x14ac:dyDescent="0.3">
      <c r="L2204" s="171" t="str">
        <f t="shared" si="189"/>
        <v>-</v>
      </c>
      <c r="M2204" s="172">
        <f t="shared" si="188"/>
        <v>0</v>
      </c>
      <c r="N2204" s="172">
        <f t="shared" si="190"/>
        <v>0</v>
      </c>
      <c r="O2204" s="172">
        <f t="shared" si="191"/>
        <v>0</v>
      </c>
      <c r="P2204" s="172">
        <f t="shared" si="192"/>
        <v>0</v>
      </c>
    </row>
    <row r="2205" spans="12:16" ht="15" customHeight="1" x14ac:dyDescent="0.3">
      <c r="L2205" s="171" t="str">
        <f t="shared" si="189"/>
        <v>-</v>
      </c>
      <c r="M2205" s="172">
        <f t="shared" si="188"/>
        <v>0</v>
      </c>
      <c r="N2205" s="172">
        <f t="shared" si="190"/>
        <v>0</v>
      </c>
      <c r="O2205" s="172">
        <f t="shared" si="191"/>
        <v>0</v>
      </c>
      <c r="P2205" s="172">
        <f t="shared" si="192"/>
        <v>0</v>
      </c>
    </row>
    <row r="2206" spans="12:16" ht="15" customHeight="1" x14ac:dyDescent="0.3">
      <c r="L2206" s="171" t="str">
        <f t="shared" si="189"/>
        <v>-</v>
      </c>
      <c r="M2206" s="172">
        <f t="shared" si="188"/>
        <v>0</v>
      </c>
      <c r="N2206" s="172">
        <f t="shared" si="190"/>
        <v>0</v>
      </c>
      <c r="O2206" s="172">
        <f t="shared" si="191"/>
        <v>0</v>
      </c>
      <c r="P2206" s="172">
        <f t="shared" si="192"/>
        <v>0</v>
      </c>
    </row>
    <row r="2207" spans="12:16" ht="15" customHeight="1" x14ac:dyDescent="0.3">
      <c r="L2207" s="171" t="str">
        <f t="shared" si="189"/>
        <v>-</v>
      </c>
      <c r="M2207" s="172">
        <f t="shared" si="188"/>
        <v>0</v>
      </c>
      <c r="N2207" s="172">
        <f t="shared" si="190"/>
        <v>0</v>
      </c>
      <c r="O2207" s="172">
        <f t="shared" si="191"/>
        <v>0</v>
      </c>
      <c r="P2207" s="172">
        <f t="shared" si="192"/>
        <v>0</v>
      </c>
    </row>
    <row r="2208" spans="12:16" ht="15" customHeight="1" x14ac:dyDescent="0.3">
      <c r="L2208" s="171" t="str">
        <f t="shared" si="189"/>
        <v>-</v>
      </c>
      <c r="M2208" s="172">
        <f t="shared" si="188"/>
        <v>0</v>
      </c>
      <c r="N2208" s="172">
        <f t="shared" si="190"/>
        <v>0</v>
      </c>
      <c r="O2208" s="172">
        <f t="shared" si="191"/>
        <v>0</v>
      </c>
      <c r="P2208" s="172">
        <f t="shared" si="192"/>
        <v>0</v>
      </c>
    </row>
    <row r="2209" spans="12:16" ht="15" customHeight="1" x14ac:dyDescent="0.3">
      <c r="L2209" s="171" t="str">
        <f t="shared" si="189"/>
        <v>-</v>
      </c>
      <c r="M2209" s="172">
        <f t="shared" si="188"/>
        <v>0</v>
      </c>
      <c r="N2209" s="172">
        <f t="shared" si="190"/>
        <v>0</v>
      </c>
      <c r="O2209" s="172">
        <f t="shared" si="191"/>
        <v>0</v>
      </c>
      <c r="P2209" s="172">
        <f t="shared" si="192"/>
        <v>0</v>
      </c>
    </row>
    <row r="2210" spans="12:16" ht="15" customHeight="1" x14ac:dyDescent="0.3">
      <c r="L2210" s="171" t="str">
        <f t="shared" si="189"/>
        <v>-</v>
      </c>
      <c r="M2210" s="172">
        <f t="shared" si="188"/>
        <v>0</v>
      </c>
      <c r="N2210" s="172">
        <f t="shared" si="190"/>
        <v>0</v>
      </c>
      <c r="O2210" s="172">
        <f t="shared" si="191"/>
        <v>0</v>
      </c>
      <c r="P2210" s="172">
        <f t="shared" si="192"/>
        <v>0</v>
      </c>
    </row>
    <row r="2211" spans="12:16" ht="15" customHeight="1" x14ac:dyDescent="0.3">
      <c r="L2211" s="171" t="str">
        <f t="shared" si="189"/>
        <v>-</v>
      </c>
      <c r="M2211" s="172">
        <f t="shared" si="188"/>
        <v>0</v>
      </c>
      <c r="N2211" s="172">
        <f t="shared" si="190"/>
        <v>0</v>
      </c>
      <c r="O2211" s="172">
        <f t="shared" si="191"/>
        <v>0</v>
      </c>
      <c r="P2211" s="172">
        <f t="shared" si="192"/>
        <v>0</v>
      </c>
    </row>
    <row r="2212" spans="12:16" ht="15" customHeight="1" x14ac:dyDescent="0.3">
      <c r="L2212" s="171" t="str">
        <f t="shared" si="189"/>
        <v>-</v>
      </c>
      <c r="M2212" s="172">
        <f t="shared" si="188"/>
        <v>0</v>
      </c>
      <c r="N2212" s="172">
        <f t="shared" si="190"/>
        <v>0</v>
      </c>
      <c r="O2212" s="172">
        <f t="shared" si="191"/>
        <v>0</v>
      </c>
      <c r="P2212" s="172">
        <f t="shared" si="192"/>
        <v>0</v>
      </c>
    </row>
    <row r="2213" spans="12:16" ht="15" customHeight="1" x14ac:dyDescent="0.3">
      <c r="L2213" s="171" t="str">
        <f t="shared" si="189"/>
        <v>-</v>
      </c>
      <c r="M2213" s="172">
        <f t="shared" si="188"/>
        <v>0</v>
      </c>
      <c r="N2213" s="172">
        <f t="shared" si="190"/>
        <v>0</v>
      </c>
      <c r="O2213" s="172">
        <f t="shared" si="191"/>
        <v>0</v>
      </c>
      <c r="P2213" s="172">
        <f t="shared" si="192"/>
        <v>0</v>
      </c>
    </row>
    <row r="2214" spans="12:16" ht="15" customHeight="1" x14ac:dyDescent="0.3">
      <c r="L2214" s="171" t="str">
        <f t="shared" si="189"/>
        <v>-</v>
      </c>
      <c r="M2214" s="172">
        <f t="shared" si="188"/>
        <v>0</v>
      </c>
      <c r="N2214" s="172">
        <f t="shared" si="190"/>
        <v>0</v>
      </c>
      <c r="O2214" s="172">
        <f t="shared" si="191"/>
        <v>0</v>
      </c>
      <c r="P2214" s="172">
        <f t="shared" si="192"/>
        <v>0</v>
      </c>
    </row>
    <row r="2215" spans="12:16" ht="15" customHeight="1" x14ac:dyDescent="0.3">
      <c r="L2215" s="171" t="str">
        <f t="shared" si="189"/>
        <v>-</v>
      </c>
      <c r="M2215" s="172">
        <f t="shared" si="188"/>
        <v>0</v>
      </c>
      <c r="N2215" s="172">
        <f t="shared" si="190"/>
        <v>0</v>
      </c>
      <c r="O2215" s="172">
        <f t="shared" si="191"/>
        <v>0</v>
      </c>
      <c r="P2215" s="172">
        <f t="shared" si="192"/>
        <v>0</v>
      </c>
    </row>
    <row r="2216" spans="12:16" ht="15" customHeight="1" x14ac:dyDescent="0.3">
      <c r="L2216" s="171" t="str">
        <f t="shared" si="189"/>
        <v>-</v>
      </c>
      <c r="M2216" s="172">
        <f t="shared" si="188"/>
        <v>0</v>
      </c>
      <c r="N2216" s="172">
        <f t="shared" si="190"/>
        <v>0</v>
      </c>
      <c r="O2216" s="172">
        <f t="shared" si="191"/>
        <v>0</v>
      </c>
      <c r="P2216" s="172">
        <f t="shared" si="192"/>
        <v>0</v>
      </c>
    </row>
    <row r="2217" spans="12:16" ht="15" customHeight="1" x14ac:dyDescent="0.3">
      <c r="L2217" s="171" t="str">
        <f t="shared" si="189"/>
        <v>-</v>
      </c>
      <c r="M2217" s="172">
        <f t="shared" si="188"/>
        <v>0</v>
      </c>
      <c r="N2217" s="172">
        <f t="shared" si="190"/>
        <v>0</v>
      </c>
      <c r="O2217" s="172">
        <f t="shared" si="191"/>
        <v>0</v>
      </c>
      <c r="P2217" s="172">
        <f t="shared" si="192"/>
        <v>0</v>
      </c>
    </row>
    <row r="2218" spans="12:16" ht="15" customHeight="1" x14ac:dyDescent="0.3">
      <c r="L2218" s="171" t="str">
        <f t="shared" si="189"/>
        <v>-</v>
      </c>
      <c r="M2218" s="172">
        <f t="shared" si="188"/>
        <v>0</v>
      </c>
      <c r="N2218" s="172">
        <f t="shared" si="190"/>
        <v>0</v>
      </c>
      <c r="O2218" s="172">
        <f t="shared" si="191"/>
        <v>0</v>
      </c>
      <c r="P2218" s="172">
        <f t="shared" si="192"/>
        <v>0</v>
      </c>
    </row>
    <row r="2219" spans="12:16" ht="15" customHeight="1" x14ac:dyDescent="0.3">
      <c r="L2219" s="171" t="str">
        <f t="shared" si="189"/>
        <v>-</v>
      </c>
      <c r="M2219" s="172">
        <f t="shared" si="188"/>
        <v>0</v>
      </c>
      <c r="N2219" s="172">
        <f t="shared" si="190"/>
        <v>0</v>
      </c>
      <c r="O2219" s="172">
        <f t="shared" si="191"/>
        <v>0</v>
      </c>
      <c r="P2219" s="172">
        <f t="shared" si="192"/>
        <v>0</v>
      </c>
    </row>
    <row r="2220" spans="12:16" ht="15" customHeight="1" x14ac:dyDescent="0.3">
      <c r="L2220" s="171" t="str">
        <f t="shared" si="189"/>
        <v>-</v>
      </c>
      <c r="M2220" s="172">
        <f t="shared" si="188"/>
        <v>0</v>
      </c>
      <c r="N2220" s="172">
        <f t="shared" si="190"/>
        <v>0</v>
      </c>
      <c r="O2220" s="172">
        <f t="shared" si="191"/>
        <v>0</v>
      </c>
      <c r="P2220" s="172">
        <f t="shared" si="192"/>
        <v>0</v>
      </c>
    </row>
    <row r="2221" spans="12:16" ht="15" customHeight="1" x14ac:dyDescent="0.3">
      <c r="L2221" s="171" t="str">
        <f t="shared" si="189"/>
        <v>-</v>
      </c>
      <c r="M2221" s="172">
        <f t="shared" si="188"/>
        <v>0</v>
      </c>
      <c r="N2221" s="172">
        <f t="shared" si="190"/>
        <v>0</v>
      </c>
      <c r="O2221" s="172">
        <f t="shared" si="191"/>
        <v>0</v>
      </c>
      <c r="P2221" s="172">
        <f t="shared" si="192"/>
        <v>0</v>
      </c>
    </row>
    <row r="2222" spans="12:16" ht="15" customHeight="1" x14ac:dyDescent="0.3">
      <c r="L2222" s="171" t="str">
        <f t="shared" si="189"/>
        <v>-</v>
      </c>
      <c r="M2222" s="172">
        <f t="shared" si="188"/>
        <v>0</v>
      </c>
      <c r="N2222" s="172">
        <f t="shared" si="190"/>
        <v>0</v>
      </c>
      <c r="O2222" s="172">
        <f t="shared" si="191"/>
        <v>0</v>
      </c>
      <c r="P2222" s="172">
        <f t="shared" si="192"/>
        <v>0</v>
      </c>
    </row>
    <row r="2223" spans="12:16" ht="15" customHeight="1" x14ac:dyDescent="0.3">
      <c r="L2223" s="171" t="str">
        <f t="shared" si="189"/>
        <v>-</v>
      </c>
      <c r="M2223" s="172">
        <f t="shared" si="188"/>
        <v>0</v>
      </c>
      <c r="N2223" s="172">
        <f t="shared" si="190"/>
        <v>0</v>
      </c>
      <c r="O2223" s="172">
        <f t="shared" si="191"/>
        <v>0</v>
      </c>
      <c r="P2223" s="172">
        <f t="shared" si="192"/>
        <v>0</v>
      </c>
    </row>
    <row r="2224" spans="12:16" ht="15" customHeight="1" x14ac:dyDescent="0.3">
      <c r="L2224" s="171" t="str">
        <f t="shared" si="189"/>
        <v>-</v>
      </c>
      <c r="M2224" s="172">
        <f t="shared" si="188"/>
        <v>0</v>
      </c>
      <c r="N2224" s="172">
        <f t="shared" si="190"/>
        <v>0</v>
      </c>
      <c r="O2224" s="172">
        <f t="shared" si="191"/>
        <v>0</v>
      </c>
      <c r="P2224" s="172">
        <f t="shared" si="192"/>
        <v>0</v>
      </c>
    </row>
    <row r="2225" spans="12:16" ht="15" customHeight="1" x14ac:dyDescent="0.3">
      <c r="L2225" s="171" t="str">
        <f t="shared" si="189"/>
        <v>-</v>
      </c>
      <c r="M2225" s="172">
        <f t="shared" si="188"/>
        <v>0</v>
      </c>
      <c r="N2225" s="172">
        <f t="shared" si="190"/>
        <v>0</v>
      </c>
      <c r="O2225" s="172">
        <f t="shared" si="191"/>
        <v>0</v>
      </c>
      <c r="P2225" s="172">
        <f t="shared" si="192"/>
        <v>0</v>
      </c>
    </row>
    <row r="2226" spans="12:16" ht="15" customHeight="1" x14ac:dyDescent="0.3">
      <c r="L2226" s="171" t="str">
        <f t="shared" si="189"/>
        <v>-</v>
      </c>
      <c r="M2226" s="172">
        <f t="shared" si="188"/>
        <v>0</v>
      </c>
      <c r="N2226" s="172">
        <f t="shared" si="190"/>
        <v>0</v>
      </c>
      <c r="O2226" s="172">
        <f t="shared" si="191"/>
        <v>0</v>
      </c>
      <c r="P2226" s="172">
        <f t="shared" si="192"/>
        <v>0</v>
      </c>
    </row>
    <row r="2227" spans="12:16" ht="15" customHeight="1" x14ac:dyDescent="0.3">
      <c r="L2227" s="171" t="str">
        <f t="shared" si="189"/>
        <v>-</v>
      </c>
      <c r="M2227" s="172">
        <f t="shared" si="188"/>
        <v>0</v>
      </c>
      <c r="N2227" s="172">
        <f t="shared" si="190"/>
        <v>0</v>
      </c>
      <c r="O2227" s="172">
        <f t="shared" si="191"/>
        <v>0</v>
      </c>
      <c r="P2227" s="172">
        <f t="shared" si="192"/>
        <v>0</v>
      </c>
    </row>
    <row r="2228" spans="12:16" ht="15" customHeight="1" x14ac:dyDescent="0.3">
      <c r="L2228" s="171" t="str">
        <f t="shared" si="189"/>
        <v>-</v>
      </c>
      <c r="M2228" s="172">
        <f t="shared" si="188"/>
        <v>0</v>
      </c>
      <c r="N2228" s="172">
        <f t="shared" si="190"/>
        <v>0</v>
      </c>
      <c r="O2228" s="172">
        <f t="shared" si="191"/>
        <v>0</v>
      </c>
      <c r="P2228" s="172">
        <f t="shared" si="192"/>
        <v>0</v>
      </c>
    </row>
    <row r="2229" spans="12:16" ht="15" customHeight="1" x14ac:dyDescent="0.3">
      <c r="L2229" s="171" t="str">
        <f t="shared" si="189"/>
        <v>-</v>
      </c>
      <c r="M2229" s="172">
        <f t="shared" si="188"/>
        <v>0</v>
      </c>
      <c r="N2229" s="172">
        <f t="shared" si="190"/>
        <v>0</v>
      </c>
      <c r="O2229" s="172">
        <f t="shared" si="191"/>
        <v>0</v>
      </c>
      <c r="P2229" s="172">
        <f t="shared" si="192"/>
        <v>0</v>
      </c>
    </row>
    <row r="2230" spans="12:16" ht="15" customHeight="1" x14ac:dyDescent="0.3">
      <c r="L2230" s="171" t="str">
        <f t="shared" si="189"/>
        <v>-</v>
      </c>
      <c r="M2230" s="172">
        <f t="shared" si="188"/>
        <v>0</v>
      </c>
      <c r="N2230" s="172">
        <f t="shared" si="190"/>
        <v>0</v>
      </c>
      <c r="O2230" s="172">
        <f t="shared" si="191"/>
        <v>0</v>
      </c>
      <c r="P2230" s="172">
        <f t="shared" si="192"/>
        <v>0</v>
      </c>
    </row>
    <row r="2231" spans="12:16" ht="15" customHeight="1" x14ac:dyDescent="0.3">
      <c r="L2231" s="171" t="str">
        <f t="shared" si="189"/>
        <v>-</v>
      </c>
      <c r="M2231" s="172">
        <f t="shared" si="188"/>
        <v>0</v>
      </c>
      <c r="N2231" s="172">
        <f t="shared" si="190"/>
        <v>0</v>
      </c>
      <c r="O2231" s="172">
        <f t="shared" si="191"/>
        <v>0</v>
      </c>
      <c r="P2231" s="172">
        <f t="shared" si="192"/>
        <v>0</v>
      </c>
    </row>
    <row r="2232" spans="12:16" ht="15" customHeight="1" x14ac:dyDescent="0.3">
      <c r="L2232" s="171" t="str">
        <f t="shared" si="189"/>
        <v>-</v>
      </c>
      <c r="M2232" s="172">
        <f t="shared" si="188"/>
        <v>0</v>
      </c>
      <c r="N2232" s="172">
        <f t="shared" si="190"/>
        <v>0</v>
      </c>
      <c r="O2232" s="172">
        <f t="shared" si="191"/>
        <v>0</v>
      </c>
      <c r="P2232" s="172">
        <f t="shared" si="192"/>
        <v>0</v>
      </c>
    </row>
    <row r="2233" spans="12:16" ht="15" customHeight="1" x14ac:dyDescent="0.3">
      <c r="L2233" s="171" t="str">
        <f t="shared" si="189"/>
        <v>-</v>
      </c>
      <c r="M2233" s="172">
        <f t="shared" si="188"/>
        <v>0</v>
      </c>
      <c r="N2233" s="172">
        <f t="shared" si="190"/>
        <v>0</v>
      </c>
      <c r="O2233" s="172">
        <f t="shared" si="191"/>
        <v>0</v>
      </c>
      <c r="P2233" s="172">
        <f t="shared" si="192"/>
        <v>0</v>
      </c>
    </row>
    <row r="2234" spans="12:16" ht="15" customHeight="1" x14ac:dyDescent="0.3">
      <c r="L2234" s="171" t="str">
        <f t="shared" si="189"/>
        <v>-</v>
      </c>
      <c r="M2234" s="172">
        <f t="shared" si="188"/>
        <v>0</v>
      </c>
      <c r="N2234" s="172">
        <f t="shared" si="190"/>
        <v>0</v>
      </c>
      <c r="O2234" s="172">
        <f t="shared" si="191"/>
        <v>0</v>
      </c>
      <c r="P2234" s="172">
        <f t="shared" si="192"/>
        <v>0</v>
      </c>
    </row>
    <row r="2235" spans="12:16" ht="15" customHeight="1" x14ac:dyDescent="0.3">
      <c r="L2235" s="171" t="str">
        <f t="shared" si="189"/>
        <v>-</v>
      </c>
      <c r="M2235" s="172">
        <f t="shared" si="188"/>
        <v>0</v>
      </c>
      <c r="N2235" s="172">
        <f t="shared" si="190"/>
        <v>0</v>
      </c>
      <c r="O2235" s="172">
        <f t="shared" si="191"/>
        <v>0</v>
      </c>
      <c r="P2235" s="172">
        <f t="shared" si="192"/>
        <v>0</v>
      </c>
    </row>
    <row r="2236" spans="12:16" ht="15" customHeight="1" x14ac:dyDescent="0.3">
      <c r="L2236" s="171" t="str">
        <f t="shared" si="189"/>
        <v>-</v>
      </c>
      <c r="M2236" s="172">
        <f t="shared" si="188"/>
        <v>0</v>
      </c>
      <c r="N2236" s="172">
        <f t="shared" si="190"/>
        <v>0</v>
      </c>
      <c r="O2236" s="172">
        <f t="shared" si="191"/>
        <v>0</v>
      </c>
      <c r="P2236" s="172">
        <f t="shared" si="192"/>
        <v>0</v>
      </c>
    </row>
    <row r="2237" spans="12:16" ht="15" customHeight="1" x14ac:dyDescent="0.3">
      <c r="L2237" s="171" t="str">
        <f t="shared" si="189"/>
        <v>-</v>
      </c>
      <c r="M2237" s="172">
        <f t="shared" si="188"/>
        <v>0</v>
      </c>
      <c r="N2237" s="172">
        <f t="shared" si="190"/>
        <v>0</v>
      </c>
      <c r="O2237" s="172">
        <f t="shared" si="191"/>
        <v>0</v>
      </c>
      <c r="P2237" s="172">
        <f t="shared" si="192"/>
        <v>0</v>
      </c>
    </row>
    <row r="2238" spans="12:16" ht="15" customHeight="1" x14ac:dyDescent="0.3">
      <c r="L2238" s="171" t="str">
        <f t="shared" si="189"/>
        <v>-</v>
      </c>
      <c r="M2238" s="172">
        <f t="shared" si="188"/>
        <v>0</v>
      </c>
      <c r="N2238" s="172">
        <f t="shared" si="190"/>
        <v>0</v>
      </c>
      <c r="O2238" s="172">
        <f t="shared" si="191"/>
        <v>0</v>
      </c>
      <c r="P2238" s="172">
        <f t="shared" si="192"/>
        <v>0</v>
      </c>
    </row>
    <row r="2239" spans="12:16" ht="15" customHeight="1" x14ac:dyDescent="0.3">
      <c r="L2239" s="171" t="str">
        <f t="shared" si="189"/>
        <v>-</v>
      </c>
      <c r="M2239" s="172">
        <f t="shared" si="188"/>
        <v>0</v>
      </c>
      <c r="N2239" s="172">
        <f t="shared" si="190"/>
        <v>0</v>
      </c>
      <c r="O2239" s="172">
        <f t="shared" si="191"/>
        <v>0</v>
      </c>
      <c r="P2239" s="172">
        <f t="shared" si="192"/>
        <v>0</v>
      </c>
    </row>
    <row r="2240" spans="12:16" ht="15" customHeight="1" x14ac:dyDescent="0.3">
      <c r="L2240" s="171" t="str">
        <f t="shared" si="189"/>
        <v>-</v>
      </c>
      <c r="M2240" s="172">
        <f t="shared" si="188"/>
        <v>0</v>
      </c>
      <c r="N2240" s="172">
        <f t="shared" si="190"/>
        <v>0</v>
      </c>
      <c r="O2240" s="172">
        <f t="shared" si="191"/>
        <v>0</v>
      </c>
      <c r="P2240" s="172">
        <f t="shared" si="192"/>
        <v>0</v>
      </c>
    </row>
    <row r="2241" spans="12:16" ht="15" customHeight="1" x14ac:dyDescent="0.3">
      <c r="L2241" s="171" t="str">
        <f t="shared" si="189"/>
        <v>-</v>
      </c>
      <c r="M2241" s="172">
        <f t="shared" si="188"/>
        <v>0</v>
      </c>
      <c r="N2241" s="172">
        <f t="shared" si="190"/>
        <v>0</v>
      </c>
      <c r="O2241" s="172">
        <f t="shared" si="191"/>
        <v>0</v>
      </c>
      <c r="P2241" s="172">
        <f t="shared" si="192"/>
        <v>0</v>
      </c>
    </row>
    <row r="2242" spans="12:16" ht="15" customHeight="1" x14ac:dyDescent="0.3">
      <c r="L2242" s="171" t="str">
        <f t="shared" si="189"/>
        <v>-</v>
      </c>
      <c r="M2242" s="172">
        <f t="shared" si="188"/>
        <v>0</v>
      </c>
      <c r="N2242" s="172">
        <f t="shared" si="190"/>
        <v>0</v>
      </c>
      <c r="O2242" s="172">
        <f t="shared" si="191"/>
        <v>0</v>
      </c>
      <c r="P2242" s="172">
        <f t="shared" si="192"/>
        <v>0</v>
      </c>
    </row>
    <row r="2243" spans="12:16" ht="15" customHeight="1" x14ac:dyDescent="0.3">
      <c r="L2243" s="171" t="str">
        <f t="shared" si="189"/>
        <v>-</v>
      </c>
      <c r="M2243" s="172">
        <f t="shared" si="188"/>
        <v>0</v>
      </c>
      <c r="N2243" s="172">
        <f t="shared" si="190"/>
        <v>0</v>
      </c>
      <c r="O2243" s="172">
        <f t="shared" si="191"/>
        <v>0</v>
      </c>
      <c r="P2243" s="172">
        <f t="shared" si="192"/>
        <v>0</v>
      </c>
    </row>
    <row r="2244" spans="12:16" ht="15" customHeight="1" x14ac:dyDescent="0.3">
      <c r="L2244" s="171" t="str">
        <f t="shared" si="189"/>
        <v>-</v>
      </c>
      <c r="M2244" s="172">
        <f t="shared" si="188"/>
        <v>0</v>
      </c>
      <c r="N2244" s="172">
        <f t="shared" si="190"/>
        <v>0</v>
      </c>
      <c r="O2244" s="172">
        <f t="shared" si="191"/>
        <v>0</v>
      </c>
      <c r="P2244" s="172">
        <f t="shared" si="192"/>
        <v>0</v>
      </c>
    </row>
    <row r="2245" spans="12:16" ht="15" customHeight="1" x14ac:dyDescent="0.3">
      <c r="L2245" s="171" t="str">
        <f t="shared" si="189"/>
        <v>-</v>
      </c>
      <c r="M2245" s="172">
        <f t="shared" si="188"/>
        <v>0</v>
      </c>
      <c r="N2245" s="172">
        <f t="shared" si="190"/>
        <v>0</v>
      </c>
      <c r="O2245" s="172">
        <f t="shared" si="191"/>
        <v>0</v>
      </c>
      <c r="P2245" s="172">
        <f t="shared" si="192"/>
        <v>0</v>
      </c>
    </row>
    <row r="2246" spans="12:16" ht="15" customHeight="1" x14ac:dyDescent="0.3">
      <c r="L2246" s="171" t="str">
        <f t="shared" si="189"/>
        <v>-</v>
      </c>
      <c r="M2246" s="172">
        <f t="shared" si="188"/>
        <v>0</v>
      </c>
      <c r="N2246" s="172">
        <f t="shared" si="190"/>
        <v>0</v>
      </c>
      <c r="O2246" s="172">
        <f t="shared" si="191"/>
        <v>0</v>
      </c>
      <c r="P2246" s="172">
        <f t="shared" si="192"/>
        <v>0</v>
      </c>
    </row>
    <row r="2247" spans="12:16" ht="15" customHeight="1" x14ac:dyDescent="0.3">
      <c r="L2247" s="171" t="str">
        <f t="shared" si="189"/>
        <v>-</v>
      </c>
      <c r="M2247" s="172">
        <f t="shared" si="188"/>
        <v>0</v>
      </c>
      <c r="N2247" s="172">
        <f t="shared" si="190"/>
        <v>0</v>
      </c>
      <c r="O2247" s="172">
        <f t="shared" si="191"/>
        <v>0</v>
      </c>
      <c r="P2247" s="172">
        <f t="shared" si="192"/>
        <v>0</v>
      </c>
    </row>
    <row r="2248" spans="12:16" ht="15" customHeight="1" x14ac:dyDescent="0.3">
      <c r="L2248" s="171" t="str">
        <f t="shared" si="189"/>
        <v>-</v>
      </c>
      <c r="M2248" s="172">
        <f t="shared" si="188"/>
        <v>0</v>
      </c>
      <c r="N2248" s="172">
        <f t="shared" si="190"/>
        <v>0</v>
      </c>
      <c r="O2248" s="172">
        <f t="shared" si="191"/>
        <v>0</v>
      </c>
      <c r="P2248" s="172">
        <f t="shared" si="192"/>
        <v>0</v>
      </c>
    </row>
    <row r="2249" spans="12:16" ht="15" customHeight="1" x14ac:dyDescent="0.3">
      <c r="L2249" s="171" t="str">
        <f t="shared" si="189"/>
        <v>-</v>
      </c>
      <c r="M2249" s="172">
        <f t="shared" si="188"/>
        <v>0</v>
      </c>
      <c r="N2249" s="172">
        <f t="shared" si="190"/>
        <v>0</v>
      </c>
      <c r="O2249" s="172">
        <f t="shared" si="191"/>
        <v>0</v>
      </c>
      <c r="P2249" s="172">
        <f t="shared" si="192"/>
        <v>0</v>
      </c>
    </row>
    <row r="2250" spans="12:16" ht="15" customHeight="1" x14ac:dyDescent="0.3">
      <c r="L2250" s="171" t="str">
        <f t="shared" si="189"/>
        <v>-</v>
      </c>
      <c r="M2250" s="172">
        <f t="shared" si="188"/>
        <v>0</v>
      </c>
      <c r="N2250" s="172">
        <f t="shared" si="190"/>
        <v>0</v>
      </c>
      <c r="O2250" s="172">
        <f t="shared" si="191"/>
        <v>0</v>
      </c>
      <c r="P2250" s="172">
        <f t="shared" si="192"/>
        <v>0</v>
      </c>
    </row>
    <row r="2251" spans="12:16" ht="15" customHeight="1" x14ac:dyDescent="0.3">
      <c r="L2251" s="171" t="str">
        <f t="shared" si="189"/>
        <v>-</v>
      </c>
      <c r="M2251" s="172">
        <f t="shared" si="188"/>
        <v>0</v>
      </c>
      <c r="N2251" s="172">
        <f t="shared" si="190"/>
        <v>0</v>
      </c>
      <c r="O2251" s="172">
        <f t="shared" si="191"/>
        <v>0</v>
      </c>
      <c r="P2251" s="172">
        <f t="shared" si="192"/>
        <v>0</v>
      </c>
    </row>
    <row r="2252" spans="12:16" ht="15" customHeight="1" x14ac:dyDescent="0.3">
      <c r="L2252" s="171" t="str">
        <f t="shared" si="189"/>
        <v>-</v>
      </c>
      <c r="M2252" s="172">
        <f t="shared" si="188"/>
        <v>0</v>
      </c>
      <c r="N2252" s="172">
        <f t="shared" si="190"/>
        <v>0</v>
      </c>
      <c r="O2252" s="172">
        <f t="shared" si="191"/>
        <v>0</v>
      </c>
      <c r="P2252" s="172">
        <f t="shared" si="192"/>
        <v>0</v>
      </c>
    </row>
    <row r="2253" spans="12:16" ht="15" customHeight="1" x14ac:dyDescent="0.3">
      <c r="L2253" s="171" t="str">
        <f t="shared" si="189"/>
        <v>-</v>
      </c>
      <c r="M2253" s="172">
        <f t="shared" si="188"/>
        <v>0</v>
      </c>
      <c r="N2253" s="172">
        <f t="shared" si="190"/>
        <v>0</v>
      </c>
      <c r="O2253" s="172">
        <f t="shared" si="191"/>
        <v>0</v>
      </c>
      <c r="P2253" s="172">
        <f t="shared" si="192"/>
        <v>0</v>
      </c>
    </row>
    <row r="2254" spans="12:16" ht="15" customHeight="1" x14ac:dyDescent="0.3">
      <c r="L2254" s="171" t="str">
        <f t="shared" si="189"/>
        <v>-</v>
      </c>
      <c r="M2254" s="172">
        <f t="shared" si="188"/>
        <v>0</v>
      </c>
      <c r="N2254" s="172">
        <f t="shared" si="190"/>
        <v>0</v>
      </c>
      <c r="O2254" s="172">
        <f t="shared" si="191"/>
        <v>0</v>
      </c>
      <c r="P2254" s="172">
        <f t="shared" si="192"/>
        <v>0</v>
      </c>
    </row>
    <row r="2255" spans="12:16" ht="15" customHeight="1" x14ac:dyDescent="0.3">
      <c r="L2255" s="171" t="str">
        <f t="shared" si="189"/>
        <v>-</v>
      </c>
      <c r="M2255" s="172">
        <f t="shared" si="188"/>
        <v>0</v>
      </c>
      <c r="N2255" s="172">
        <f t="shared" si="190"/>
        <v>0</v>
      </c>
      <c r="O2255" s="172">
        <f t="shared" si="191"/>
        <v>0</v>
      </c>
      <c r="P2255" s="172">
        <f t="shared" si="192"/>
        <v>0</v>
      </c>
    </row>
    <row r="2256" spans="12:16" ht="15" customHeight="1" x14ac:dyDescent="0.3">
      <c r="L2256" s="171" t="str">
        <f t="shared" si="189"/>
        <v>-</v>
      </c>
      <c r="M2256" s="172">
        <f t="shared" si="188"/>
        <v>0</v>
      </c>
      <c r="N2256" s="172">
        <f t="shared" si="190"/>
        <v>0</v>
      </c>
      <c r="O2256" s="172">
        <f t="shared" si="191"/>
        <v>0</v>
      </c>
      <c r="P2256" s="172">
        <f t="shared" si="192"/>
        <v>0</v>
      </c>
    </row>
    <row r="2257" spans="12:16" ht="15" customHeight="1" x14ac:dyDescent="0.3">
      <c r="L2257" s="171" t="str">
        <f t="shared" si="189"/>
        <v>-</v>
      </c>
      <c r="M2257" s="172">
        <f t="shared" si="188"/>
        <v>0</v>
      </c>
      <c r="N2257" s="172">
        <f t="shared" si="190"/>
        <v>0</v>
      </c>
      <c r="O2257" s="172">
        <f t="shared" si="191"/>
        <v>0</v>
      </c>
      <c r="P2257" s="172">
        <f t="shared" si="192"/>
        <v>0</v>
      </c>
    </row>
    <row r="2258" spans="12:16" ht="15" customHeight="1" x14ac:dyDescent="0.3">
      <c r="L2258" s="171" t="str">
        <f t="shared" si="189"/>
        <v>-</v>
      </c>
      <c r="M2258" s="172">
        <f t="shared" si="188"/>
        <v>0</v>
      </c>
      <c r="N2258" s="172">
        <f t="shared" si="190"/>
        <v>0</v>
      </c>
      <c r="O2258" s="172">
        <f t="shared" si="191"/>
        <v>0</v>
      </c>
      <c r="P2258" s="172">
        <f t="shared" si="192"/>
        <v>0</v>
      </c>
    </row>
    <row r="2259" spans="12:16" ht="15" customHeight="1" x14ac:dyDescent="0.3">
      <c r="L2259" s="171" t="str">
        <f t="shared" si="189"/>
        <v>-</v>
      </c>
      <c r="M2259" s="172">
        <f t="shared" ref="M2259:M2322" si="193">IFERROR(VLOOKUP(L2259,$B$19:$E$80,4,FALSE),0)</f>
        <v>0</v>
      </c>
      <c r="N2259" s="172">
        <f t="shared" si="190"/>
        <v>0</v>
      </c>
      <c r="O2259" s="172">
        <f t="shared" si="191"/>
        <v>0</v>
      </c>
      <c r="P2259" s="172">
        <f t="shared" si="192"/>
        <v>0</v>
      </c>
    </row>
    <row r="2260" spans="12:16" ht="15" customHeight="1" x14ac:dyDescent="0.3">
      <c r="L2260" s="171" t="str">
        <f t="shared" ref="L2260:L2323" si="194">IFERROR(IF(MAX(L2259+1,$F$5+1)&gt;$J$10,"-",MAX(L2259+1,$F$5+1)),"-")</f>
        <v>-</v>
      </c>
      <c r="M2260" s="172">
        <f t="shared" si="193"/>
        <v>0</v>
      </c>
      <c r="N2260" s="172">
        <f t="shared" ref="N2260:N2323" si="195">IF(ISNUMBER(N2259),N2259-M2260,$E$8)</f>
        <v>0</v>
      </c>
      <c r="O2260" s="172">
        <f t="shared" ref="O2260:O2323" si="196">IFERROR(IF(ISNUMBER(N2259),N2259,$E$8)*IF(L2260&gt;=$J$8,$E$13,$E$12)/IF(MOD(YEAR(L2260),4),365,366)*IF(ISBLANK(L2259),L2260-$F$5,L2260-L2259),0)</f>
        <v>0</v>
      </c>
      <c r="P2260" s="172">
        <f t="shared" ref="P2260:P2323" si="197">IFERROR(IF(ISNUMBER(N2259),N2259,$E$8)*3%/IF(MOD(YEAR(L2260),4),365,366)*IF(ISBLANK(L2259),(L2260-$F$5),L2260-L2259),0)</f>
        <v>0</v>
      </c>
    </row>
    <row r="2261" spans="12:16" ht="15" customHeight="1" x14ac:dyDescent="0.3">
      <c r="L2261" s="171" t="str">
        <f t="shared" si="194"/>
        <v>-</v>
      </c>
      <c r="M2261" s="172">
        <f t="shared" si="193"/>
        <v>0</v>
      </c>
      <c r="N2261" s="172">
        <f t="shared" si="195"/>
        <v>0</v>
      </c>
      <c r="O2261" s="172">
        <f t="shared" si="196"/>
        <v>0</v>
      </c>
      <c r="P2261" s="172">
        <f t="shared" si="197"/>
        <v>0</v>
      </c>
    </row>
    <row r="2262" spans="12:16" ht="15" customHeight="1" x14ac:dyDescent="0.3">
      <c r="L2262" s="171" t="str">
        <f t="shared" si="194"/>
        <v>-</v>
      </c>
      <c r="M2262" s="172">
        <f t="shared" si="193"/>
        <v>0</v>
      </c>
      <c r="N2262" s="172">
        <f t="shared" si="195"/>
        <v>0</v>
      </c>
      <c r="O2262" s="172">
        <f t="shared" si="196"/>
        <v>0</v>
      </c>
      <c r="P2262" s="172">
        <f t="shared" si="197"/>
        <v>0</v>
      </c>
    </row>
    <row r="2263" spans="12:16" ht="15" customHeight="1" x14ac:dyDescent="0.3">
      <c r="L2263" s="171" t="str">
        <f t="shared" si="194"/>
        <v>-</v>
      </c>
      <c r="M2263" s="172">
        <f t="shared" si="193"/>
        <v>0</v>
      </c>
      <c r="N2263" s="172">
        <f t="shared" si="195"/>
        <v>0</v>
      </c>
      <c r="O2263" s="172">
        <f t="shared" si="196"/>
        <v>0</v>
      </c>
      <c r="P2263" s="172">
        <f t="shared" si="197"/>
        <v>0</v>
      </c>
    </row>
    <row r="2264" spans="12:16" ht="15" customHeight="1" x14ac:dyDescent="0.3">
      <c r="L2264" s="171" t="str">
        <f t="shared" si="194"/>
        <v>-</v>
      </c>
      <c r="M2264" s="172">
        <f t="shared" si="193"/>
        <v>0</v>
      </c>
      <c r="N2264" s="172">
        <f t="shared" si="195"/>
        <v>0</v>
      </c>
      <c r="O2264" s="172">
        <f t="shared" si="196"/>
        <v>0</v>
      </c>
      <c r="P2264" s="172">
        <f t="shared" si="197"/>
        <v>0</v>
      </c>
    </row>
    <row r="2265" spans="12:16" ht="15" customHeight="1" x14ac:dyDescent="0.3">
      <c r="L2265" s="171" t="str">
        <f t="shared" si="194"/>
        <v>-</v>
      </c>
      <c r="M2265" s="172">
        <f t="shared" si="193"/>
        <v>0</v>
      </c>
      <c r="N2265" s="172">
        <f t="shared" si="195"/>
        <v>0</v>
      </c>
      <c r="O2265" s="172">
        <f t="shared" si="196"/>
        <v>0</v>
      </c>
      <c r="P2265" s="172">
        <f t="shared" si="197"/>
        <v>0</v>
      </c>
    </row>
    <row r="2266" spans="12:16" ht="15" customHeight="1" x14ac:dyDescent="0.3">
      <c r="L2266" s="171" t="str">
        <f t="shared" si="194"/>
        <v>-</v>
      </c>
      <c r="M2266" s="172">
        <f t="shared" si="193"/>
        <v>0</v>
      </c>
      <c r="N2266" s="172">
        <f t="shared" si="195"/>
        <v>0</v>
      </c>
      <c r="O2266" s="172">
        <f t="shared" si="196"/>
        <v>0</v>
      </c>
      <c r="P2266" s="172">
        <f t="shared" si="197"/>
        <v>0</v>
      </c>
    </row>
    <row r="2267" spans="12:16" ht="15" customHeight="1" x14ac:dyDescent="0.3">
      <c r="L2267" s="171" t="str">
        <f t="shared" si="194"/>
        <v>-</v>
      </c>
      <c r="M2267" s="172">
        <f t="shared" si="193"/>
        <v>0</v>
      </c>
      <c r="N2267" s="172">
        <f t="shared" si="195"/>
        <v>0</v>
      </c>
      <c r="O2267" s="172">
        <f t="shared" si="196"/>
        <v>0</v>
      </c>
      <c r="P2267" s="172">
        <f t="shared" si="197"/>
        <v>0</v>
      </c>
    </row>
    <row r="2268" spans="12:16" ht="15" customHeight="1" x14ac:dyDescent="0.3">
      <c r="L2268" s="171" t="str">
        <f t="shared" si="194"/>
        <v>-</v>
      </c>
      <c r="M2268" s="172">
        <f t="shared" si="193"/>
        <v>0</v>
      </c>
      <c r="N2268" s="172">
        <f t="shared" si="195"/>
        <v>0</v>
      </c>
      <c r="O2268" s="172">
        <f t="shared" si="196"/>
        <v>0</v>
      </c>
      <c r="P2268" s="172">
        <f t="shared" si="197"/>
        <v>0</v>
      </c>
    </row>
    <row r="2269" spans="12:16" ht="15" customHeight="1" x14ac:dyDescent="0.3">
      <c r="L2269" s="171" t="str">
        <f t="shared" si="194"/>
        <v>-</v>
      </c>
      <c r="M2269" s="172">
        <f t="shared" si="193"/>
        <v>0</v>
      </c>
      <c r="N2269" s="172">
        <f t="shared" si="195"/>
        <v>0</v>
      </c>
      <c r="O2269" s="172">
        <f t="shared" si="196"/>
        <v>0</v>
      </c>
      <c r="P2269" s="172">
        <f t="shared" si="197"/>
        <v>0</v>
      </c>
    </row>
    <row r="2270" spans="12:16" ht="15" customHeight="1" x14ac:dyDescent="0.3">
      <c r="L2270" s="171" t="str">
        <f t="shared" si="194"/>
        <v>-</v>
      </c>
      <c r="M2270" s="172">
        <f t="shared" si="193"/>
        <v>0</v>
      </c>
      <c r="N2270" s="172">
        <f t="shared" si="195"/>
        <v>0</v>
      </c>
      <c r="O2270" s="172">
        <f t="shared" si="196"/>
        <v>0</v>
      </c>
      <c r="P2270" s="172">
        <f t="shared" si="197"/>
        <v>0</v>
      </c>
    </row>
    <row r="2271" spans="12:16" ht="15" customHeight="1" x14ac:dyDescent="0.3">
      <c r="L2271" s="171" t="str">
        <f t="shared" si="194"/>
        <v>-</v>
      </c>
      <c r="M2271" s="172">
        <f t="shared" si="193"/>
        <v>0</v>
      </c>
      <c r="N2271" s="172">
        <f t="shared" si="195"/>
        <v>0</v>
      </c>
      <c r="O2271" s="172">
        <f t="shared" si="196"/>
        <v>0</v>
      </c>
      <c r="P2271" s="172">
        <f t="shared" si="197"/>
        <v>0</v>
      </c>
    </row>
    <row r="2272" spans="12:16" ht="15" customHeight="1" x14ac:dyDescent="0.3">
      <c r="L2272" s="171" t="str">
        <f t="shared" si="194"/>
        <v>-</v>
      </c>
      <c r="M2272" s="172">
        <f t="shared" si="193"/>
        <v>0</v>
      </c>
      <c r="N2272" s="172">
        <f t="shared" si="195"/>
        <v>0</v>
      </c>
      <c r="O2272" s="172">
        <f t="shared" si="196"/>
        <v>0</v>
      </c>
      <c r="P2272" s="172">
        <f t="shared" si="197"/>
        <v>0</v>
      </c>
    </row>
    <row r="2273" spans="12:16" ht="15" customHeight="1" x14ac:dyDescent="0.3">
      <c r="L2273" s="171" t="str">
        <f t="shared" si="194"/>
        <v>-</v>
      </c>
      <c r="M2273" s="172">
        <f t="shared" si="193"/>
        <v>0</v>
      </c>
      <c r="N2273" s="172">
        <f t="shared" si="195"/>
        <v>0</v>
      </c>
      <c r="O2273" s="172">
        <f t="shared" si="196"/>
        <v>0</v>
      </c>
      <c r="P2273" s="172">
        <f t="shared" si="197"/>
        <v>0</v>
      </c>
    </row>
    <row r="2274" spans="12:16" ht="15" customHeight="1" x14ac:dyDescent="0.3">
      <c r="L2274" s="171" t="str">
        <f t="shared" si="194"/>
        <v>-</v>
      </c>
      <c r="M2274" s="172">
        <f t="shared" si="193"/>
        <v>0</v>
      </c>
      <c r="N2274" s="172">
        <f t="shared" si="195"/>
        <v>0</v>
      </c>
      <c r="O2274" s="172">
        <f t="shared" si="196"/>
        <v>0</v>
      </c>
      <c r="P2274" s="172">
        <f t="shared" si="197"/>
        <v>0</v>
      </c>
    </row>
    <row r="2275" spans="12:16" ht="15" customHeight="1" x14ac:dyDescent="0.3">
      <c r="L2275" s="171" t="str">
        <f t="shared" si="194"/>
        <v>-</v>
      </c>
      <c r="M2275" s="172">
        <f t="shared" si="193"/>
        <v>0</v>
      </c>
      <c r="N2275" s="172">
        <f t="shared" si="195"/>
        <v>0</v>
      </c>
      <c r="O2275" s="172">
        <f t="shared" si="196"/>
        <v>0</v>
      </c>
      <c r="P2275" s="172">
        <f t="shared" si="197"/>
        <v>0</v>
      </c>
    </row>
    <row r="2276" spans="12:16" ht="15" customHeight="1" x14ac:dyDescent="0.3">
      <c r="L2276" s="171" t="str">
        <f t="shared" si="194"/>
        <v>-</v>
      </c>
      <c r="M2276" s="172">
        <f t="shared" si="193"/>
        <v>0</v>
      </c>
      <c r="N2276" s="172">
        <f t="shared" si="195"/>
        <v>0</v>
      </c>
      <c r="O2276" s="172">
        <f t="shared" si="196"/>
        <v>0</v>
      </c>
      <c r="P2276" s="172">
        <f t="shared" si="197"/>
        <v>0</v>
      </c>
    </row>
    <row r="2277" spans="12:16" ht="15" customHeight="1" x14ac:dyDescent="0.3">
      <c r="L2277" s="171" t="str">
        <f t="shared" si="194"/>
        <v>-</v>
      </c>
      <c r="M2277" s="172">
        <f t="shared" si="193"/>
        <v>0</v>
      </c>
      <c r="N2277" s="172">
        <f t="shared" si="195"/>
        <v>0</v>
      </c>
      <c r="O2277" s="172">
        <f t="shared" si="196"/>
        <v>0</v>
      </c>
      <c r="P2277" s="172">
        <f t="shared" si="197"/>
        <v>0</v>
      </c>
    </row>
    <row r="2278" spans="12:16" ht="15" customHeight="1" x14ac:dyDescent="0.3">
      <c r="L2278" s="171" t="str">
        <f t="shared" si="194"/>
        <v>-</v>
      </c>
      <c r="M2278" s="172">
        <f t="shared" si="193"/>
        <v>0</v>
      </c>
      <c r="N2278" s="172">
        <f t="shared" si="195"/>
        <v>0</v>
      </c>
      <c r="O2278" s="172">
        <f t="shared" si="196"/>
        <v>0</v>
      </c>
      <c r="P2278" s="172">
        <f t="shared" si="197"/>
        <v>0</v>
      </c>
    </row>
    <row r="2279" spans="12:16" ht="15" customHeight="1" x14ac:dyDescent="0.3">
      <c r="L2279" s="171" t="str">
        <f t="shared" si="194"/>
        <v>-</v>
      </c>
      <c r="M2279" s="172">
        <f t="shared" si="193"/>
        <v>0</v>
      </c>
      <c r="N2279" s="172">
        <f t="shared" si="195"/>
        <v>0</v>
      </c>
      <c r="O2279" s="172">
        <f t="shared" si="196"/>
        <v>0</v>
      </c>
      <c r="P2279" s="172">
        <f t="shared" si="197"/>
        <v>0</v>
      </c>
    </row>
    <row r="2280" spans="12:16" ht="15" customHeight="1" x14ac:dyDescent="0.3">
      <c r="L2280" s="171" t="str">
        <f t="shared" si="194"/>
        <v>-</v>
      </c>
      <c r="M2280" s="172">
        <f t="shared" si="193"/>
        <v>0</v>
      </c>
      <c r="N2280" s="172">
        <f t="shared" si="195"/>
        <v>0</v>
      </c>
      <c r="O2280" s="172">
        <f t="shared" si="196"/>
        <v>0</v>
      </c>
      <c r="P2280" s="172">
        <f t="shared" si="197"/>
        <v>0</v>
      </c>
    </row>
    <row r="2281" spans="12:16" ht="15" customHeight="1" x14ac:dyDescent="0.3">
      <c r="L2281" s="171" t="str">
        <f t="shared" si="194"/>
        <v>-</v>
      </c>
      <c r="M2281" s="172">
        <f t="shared" si="193"/>
        <v>0</v>
      </c>
      <c r="N2281" s="172">
        <f t="shared" si="195"/>
        <v>0</v>
      </c>
      <c r="O2281" s="172">
        <f t="shared" si="196"/>
        <v>0</v>
      </c>
      <c r="P2281" s="172">
        <f t="shared" si="197"/>
        <v>0</v>
      </c>
    </row>
    <row r="2282" spans="12:16" ht="15" customHeight="1" x14ac:dyDescent="0.3">
      <c r="L2282" s="171" t="str">
        <f t="shared" si="194"/>
        <v>-</v>
      </c>
      <c r="M2282" s="172">
        <f t="shared" si="193"/>
        <v>0</v>
      </c>
      <c r="N2282" s="172">
        <f t="shared" si="195"/>
        <v>0</v>
      </c>
      <c r="O2282" s="172">
        <f t="shared" si="196"/>
        <v>0</v>
      </c>
      <c r="P2282" s="172">
        <f t="shared" si="197"/>
        <v>0</v>
      </c>
    </row>
    <row r="2283" spans="12:16" ht="15" customHeight="1" x14ac:dyDescent="0.3">
      <c r="L2283" s="171" t="str">
        <f t="shared" si="194"/>
        <v>-</v>
      </c>
      <c r="M2283" s="172">
        <f t="shared" si="193"/>
        <v>0</v>
      </c>
      <c r="N2283" s="172">
        <f t="shared" si="195"/>
        <v>0</v>
      </c>
      <c r="O2283" s="172">
        <f t="shared" si="196"/>
        <v>0</v>
      </c>
      <c r="P2283" s="172">
        <f t="shared" si="197"/>
        <v>0</v>
      </c>
    </row>
    <row r="2284" spans="12:16" ht="15" customHeight="1" x14ac:dyDescent="0.3">
      <c r="L2284" s="171" t="str">
        <f t="shared" si="194"/>
        <v>-</v>
      </c>
      <c r="M2284" s="172">
        <f t="shared" si="193"/>
        <v>0</v>
      </c>
      <c r="N2284" s="172">
        <f t="shared" si="195"/>
        <v>0</v>
      </c>
      <c r="O2284" s="172">
        <f t="shared" si="196"/>
        <v>0</v>
      </c>
      <c r="P2284" s="172">
        <f t="shared" si="197"/>
        <v>0</v>
      </c>
    </row>
    <row r="2285" spans="12:16" ht="15" customHeight="1" x14ac:dyDescent="0.3">
      <c r="L2285" s="171" t="str">
        <f t="shared" si="194"/>
        <v>-</v>
      </c>
      <c r="M2285" s="172">
        <f t="shared" si="193"/>
        <v>0</v>
      </c>
      <c r="N2285" s="172">
        <f t="shared" si="195"/>
        <v>0</v>
      </c>
      <c r="O2285" s="172">
        <f t="shared" si="196"/>
        <v>0</v>
      </c>
      <c r="P2285" s="172">
        <f t="shared" si="197"/>
        <v>0</v>
      </c>
    </row>
    <row r="2286" spans="12:16" ht="15" customHeight="1" x14ac:dyDescent="0.3">
      <c r="L2286" s="171" t="str">
        <f t="shared" si="194"/>
        <v>-</v>
      </c>
      <c r="M2286" s="172">
        <f t="shared" si="193"/>
        <v>0</v>
      </c>
      <c r="N2286" s="172">
        <f t="shared" si="195"/>
        <v>0</v>
      </c>
      <c r="O2286" s="172">
        <f t="shared" si="196"/>
        <v>0</v>
      </c>
      <c r="P2286" s="172">
        <f t="shared" si="197"/>
        <v>0</v>
      </c>
    </row>
    <row r="2287" spans="12:16" ht="15" customHeight="1" x14ac:dyDescent="0.3">
      <c r="L2287" s="171" t="str">
        <f t="shared" si="194"/>
        <v>-</v>
      </c>
      <c r="M2287" s="172">
        <f t="shared" si="193"/>
        <v>0</v>
      </c>
      <c r="N2287" s="172">
        <f t="shared" si="195"/>
        <v>0</v>
      </c>
      <c r="O2287" s="172">
        <f t="shared" si="196"/>
        <v>0</v>
      </c>
      <c r="P2287" s="172">
        <f t="shared" si="197"/>
        <v>0</v>
      </c>
    </row>
    <row r="2288" spans="12:16" ht="15" customHeight="1" x14ac:dyDescent="0.3">
      <c r="L2288" s="171" t="str">
        <f t="shared" si="194"/>
        <v>-</v>
      </c>
      <c r="M2288" s="172">
        <f t="shared" si="193"/>
        <v>0</v>
      </c>
      <c r="N2288" s="172">
        <f t="shared" si="195"/>
        <v>0</v>
      </c>
      <c r="O2288" s="172">
        <f t="shared" si="196"/>
        <v>0</v>
      </c>
      <c r="P2288" s="172">
        <f t="shared" si="197"/>
        <v>0</v>
      </c>
    </row>
    <row r="2289" spans="12:16" ht="15" customHeight="1" x14ac:dyDescent="0.3">
      <c r="L2289" s="171" t="str">
        <f t="shared" si="194"/>
        <v>-</v>
      </c>
      <c r="M2289" s="172">
        <f t="shared" si="193"/>
        <v>0</v>
      </c>
      <c r="N2289" s="172">
        <f t="shared" si="195"/>
        <v>0</v>
      </c>
      <c r="O2289" s="172">
        <f t="shared" si="196"/>
        <v>0</v>
      </c>
      <c r="P2289" s="172">
        <f t="shared" si="197"/>
        <v>0</v>
      </c>
    </row>
    <row r="2290" spans="12:16" ht="15" customHeight="1" x14ac:dyDescent="0.3">
      <c r="L2290" s="171" t="str">
        <f t="shared" si="194"/>
        <v>-</v>
      </c>
      <c r="M2290" s="172">
        <f t="shared" si="193"/>
        <v>0</v>
      </c>
      <c r="N2290" s="172">
        <f t="shared" si="195"/>
        <v>0</v>
      </c>
      <c r="O2290" s="172">
        <f t="shared" si="196"/>
        <v>0</v>
      </c>
      <c r="P2290" s="172">
        <f t="shared" si="197"/>
        <v>0</v>
      </c>
    </row>
    <row r="2291" spans="12:16" ht="15" customHeight="1" x14ac:dyDescent="0.3">
      <c r="L2291" s="171" t="str">
        <f t="shared" si="194"/>
        <v>-</v>
      </c>
      <c r="M2291" s="172">
        <f t="shared" si="193"/>
        <v>0</v>
      </c>
      <c r="N2291" s="172">
        <f t="shared" si="195"/>
        <v>0</v>
      </c>
      <c r="O2291" s="172">
        <f t="shared" si="196"/>
        <v>0</v>
      </c>
      <c r="P2291" s="172">
        <f t="shared" si="197"/>
        <v>0</v>
      </c>
    </row>
    <row r="2292" spans="12:16" ht="15" customHeight="1" x14ac:dyDescent="0.3">
      <c r="L2292" s="171" t="str">
        <f t="shared" si="194"/>
        <v>-</v>
      </c>
      <c r="M2292" s="172">
        <f t="shared" si="193"/>
        <v>0</v>
      </c>
      <c r="N2292" s="172">
        <f t="shared" si="195"/>
        <v>0</v>
      </c>
      <c r="O2292" s="172">
        <f t="shared" si="196"/>
        <v>0</v>
      </c>
      <c r="P2292" s="172">
        <f t="shared" si="197"/>
        <v>0</v>
      </c>
    </row>
    <row r="2293" spans="12:16" ht="15" customHeight="1" x14ac:dyDescent="0.3">
      <c r="L2293" s="171" t="str">
        <f t="shared" si="194"/>
        <v>-</v>
      </c>
      <c r="M2293" s="172">
        <f t="shared" si="193"/>
        <v>0</v>
      </c>
      <c r="N2293" s="172">
        <f t="shared" si="195"/>
        <v>0</v>
      </c>
      <c r="O2293" s="172">
        <f t="shared" si="196"/>
        <v>0</v>
      </c>
      <c r="P2293" s="172">
        <f t="shared" si="197"/>
        <v>0</v>
      </c>
    </row>
    <row r="2294" spans="12:16" ht="15" customHeight="1" x14ac:dyDescent="0.3">
      <c r="L2294" s="171" t="str">
        <f t="shared" si="194"/>
        <v>-</v>
      </c>
      <c r="M2294" s="172">
        <f t="shared" si="193"/>
        <v>0</v>
      </c>
      <c r="N2294" s="172">
        <f t="shared" si="195"/>
        <v>0</v>
      </c>
      <c r="O2294" s="172">
        <f t="shared" si="196"/>
        <v>0</v>
      </c>
      <c r="P2294" s="172">
        <f t="shared" si="197"/>
        <v>0</v>
      </c>
    </row>
    <row r="2295" spans="12:16" ht="15" customHeight="1" x14ac:dyDescent="0.3">
      <c r="L2295" s="171" t="str">
        <f t="shared" si="194"/>
        <v>-</v>
      </c>
      <c r="M2295" s="172">
        <f t="shared" si="193"/>
        <v>0</v>
      </c>
      <c r="N2295" s="172">
        <f t="shared" si="195"/>
        <v>0</v>
      </c>
      <c r="O2295" s="172">
        <f t="shared" si="196"/>
        <v>0</v>
      </c>
      <c r="P2295" s="172">
        <f t="shared" si="197"/>
        <v>0</v>
      </c>
    </row>
    <row r="2296" spans="12:16" ht="15" customHeight="1" x14ac:dyDescent="0.3">
      <c r="L2296" s="171" t="str">
        <f t="shared" si="194"/>
        <v>-</v>
      </c>
      <c r="M2296" s="172">
        <f t="shared" si="193"/>
        <v>0</v>
      </c>
      <c r="N2296" s="172">
        <f t="shared" si="195"/>
        <v>0</v>
      </c>
      <c r="O2296" s="172">
        <f t="shared" si="196"/>
        <v>0</v>
      </c>
      <c r="P2296" s="172">
        <f t="shared" si="197"/>
        <v>0</v>
      </c>
    </row>
    <row r="2297" spans="12:16" ht="15" customHeight="1" x14ac:dyDescent="0.3">
      <c r="L2297" s="171" t="str">
        <f t="shared" si="194"/>
        <v>-</v>
      </c>
      <c r="M2297" s="172">
        <f t="shared" si="193"/>
        <v>0</v>
      </c>
      <c r="N2297" s="172">
        <f t="shared" si="195"/>
        <v>0</v>
      </c>
      <c r="O2297" s="172">
        <f t="shared" si="196"/>
        <v>0</v>
      </c>
      <c r="P2297" s="172">
        <f t="shared" si="197"/>
        <v>0</v>
      </c>
    </row>
    <row r="2298" spans="12:16" ht="15" customHeight="1" x14ac:dyDescent="0.3">
      <c r="L2298" s="171" t="str">
        <f t="shared" si="194"/>
        <v>-</v>
      </c>
      <c r="M2298" s="172">
        <f t="shared" si="193"/>
        <v>0</v>
      </c>
      <c r="N2298" s="172">
        <f t="shared" si="195"/>
        <v>0</v>
      </c>
      <c r="O2298" s="172">
        <f t="shared" si="196"/>
        <v>0</v>
      </c>
      <c r="P2298" s="172">
        <f t="shared" si="197"/>
        <v>0</v>
      </c>
    </row>
    <row r="2299" spans="12:16" ht="15" customHeight="1" x14ac:dyDescent="0.3">
      <c r="L2299" s="171" t="str">
        <f t="shared" si="194"/>
        <v>-</v>
      </c>
      <c r="M2299" s="172">
        <f t="shared" si="193"/>
        <v>0</v>
      </c>
      <c r="N2299" s="172">
        <f t="shared" si="195"/>
        <v>0</v>
      </c>
      <c r="O2299" s="172">
        <f t="shared" si="196"/>
        <v>0</v>
      </c>
      <c r="P2299" s="172">
        <f t="shared" si="197"/>
        <v>0</v>
      </c>
    </row>
    <row r="2300" spans="12:16" ht="15" customHeight="1" x14ac:dyDescent="0.3">
      <c r="L2300" s="171" t="str">
        <f t="shared" si="194"/>
        <v>-</v>
      </c>
      <c r="M2300" s="172">
        <f t="shared" si="193"/>
        <v>0</v>
      </c>
      <c r="N2300" s="172">
        <f t="shared" si="195"/>
        <v>0</v>
      </c>
      <c r="O2300" s="172">
        <f t="shared" si="196"/>
        <v>0</v>
      </c>
      <c r="P2300" s="172">
        <f t="shared" si="197"/>
        <v>0</v>
      </c>
    </row>
    <row r="2301" spans="12:16" ht="15" customHeight="1" x14ac:dyDescent="0.3">
      <c r="L2301" s="171" t="str">
        <f t="shared" si="194"/>
        <v>-</v>
      </c>
      <c r="M2301" s="172">
        <f t="shared" si="193"/>
        <v>0</v>
      </c>
      <c r="N2301" s="172">
        <f t="shared" si="195"/>
        <v>0</v>
      </c>
      <c r="O2301" s="172">
        <f t="shared" si="196"/>
        <v>0</v>
      </c>
      <c r="P2301" s="172">
        <f t="shared" si="197"/>
        <v>0</v>
      </c>
    </row>
    <row r="2302" spans="12:16" ht="15" customHeight="1" x14ac:dyDescent="0.3">
      <c r="L2302" s="171" t="str">
        <f t="shared" si="194"/>
        <v>-</v>
      </c>
      <c r="M2302" s="172">
        <f t="shared" si="193"/>
        <v>0</v>
      </c>
      <c r="N2302" s="172">
        <f t="shared" si="195"/>
        <v>0</v>
      </c>
      <c r="O2302" s="172">
        <f t="shared" si="196"/>
        <v>0</v>
      </c>
      <c r="P2302" s="172">
        <f t="shared" si="197"/>
        <v>0</v>
      </c>
    </row>
    <row r="2303" spans="12:16" ht="15" customHeight="1" x14ac:dyDescent="0.3">
      <c r="L2303" s="171" t="str">
        <f t="shared" si="194"/>
        <v>-</v>
      </c>
      <c r="M2303" s="172">
        <f t="shared" si="193"/>
        <v>0</v>
      </c>
      <c r="N2303" s="172">
        <f t="shared" si="195"/>
        <v>0</v>
      </c>
      <c r="O2303" s="172">
        <f t="shared" si="196"/>
        <v>0</v>
      </c>
      <c r="P2303" s="172">
        <f t="shared" si="197"/>
        <v>0</v>
      </c>
    </row>
    <row r="2304" spans="12:16" ht="15" customHeight="1" x14ac:dyDescent="0.3">
      <c r="L2304" s="171" t="str">
        <f t="shared" si="194"/>
        <v>-</v>
      </c>
      <c r="M2304" s="172">
        <f t="shared" si="193"/>
        <v>0</v>
      </c>
      <c r="N2304" s="172">
        <f t="shared" si="195"/>
        <v>0</v>
      </c>
      <c r="O2304" s="172">
        <f t="shared" si="196"/>
        <v>0</v>
      </c>
      <c r="P2304" s="172">
        <f t="shared" si="197"/>
        <v>0</v>
      </c>
    </row>
    <row r="2305" spans="12:16" ht="15" customHeight="1" x14ac:dyDescent="0.3">
      <c r="L2305" s="171" t="str">
        <f t="shared" si="194"/>
        <v>-</v>
      </c>
      <c r="M2305" s="172">
        <f t="shared" si="193"/>
        <v>0</v>
      </c>
      <c r="N2305" s="172">
        <f t="shared" si="195"/>
        <v>0</v>
      </c>
      <c r="O2305" s="172">
        <f t="shared" si="196"/>
        <v>0</v>
      </c>
      <c r="P2305" s="172">
        <f t="shared" si="197"/>
        <v>0</v>
      </c>
    </row>
    <row r="2306" spans="12:16" ht="15" customHeight="1" x14ac:dyDescent="0.3">
      <c r="L2306" s="171" t="str">
        <f t="shared" si="194"/>
        <v>-</v>
      </c>
      <c r="M2306" s="172">
        <f t="shared" si="193"/>
        <v>0</v>
      </c>
      <c r="N2306" s="172">
        <f t="shared" si="195"/>
        <v>0</v>
      </c>
      <c r="O2306" s="172">
        <f t="shared" si="196"/>
        <v>0</v>
      </c>
      <c r="P2306" s="172">
        <f t="shared" si="197"/>
        <v>0</v>
      </c>
    </row>
    <row r="2307" spans="12:16" ht="15" customHeight="1" x14ac:dyDescent="0.3">
      <c r="L2307" s="171" t="str">
        <f t="shared" si="194"/>
        <v>-</v>
      </c>
      <c r="M2307" s="172">
        <f t="shared" si="193"/>
        <v>0</v>
      </c>
      <c r="N2307" s="172">
        <f t="shared" si="195"/>
        <v>0</v>
      </c>
      <c r="O2307" s="172">
        <f t="shared" si="196"/>
        <v>0</v>
      </c>
      <c r="P2307" s="172">
        <f t="shared" si="197"/>
        <v>0</v>
      </c>
    </row>
    <row r="2308" spans="12:16" ht="15" customHeight="1" x14ac:dyDescent="0.3">
      <c r="L2308" s="171" t="str">
        <f t="shared" si="194"/>
        <v>-</v>
      </c>
      <c r="M2308" s="172">
        <f t="shared" si="193"/>
        <v>0</v>
      </c>
      <c r="N2308" s="172">
        <f t="shared" si="195"/>
        <v>0</v>
      </c>
      <c r="O2308" s="172">
        <f t="shared" si="196"/>
        <v>0</v>
      </c>
      <c r="P2308" s="172">
        <f t="shared" si="197"/>
        <v>0</v>
      </c>
    </row>
    <row r="2309" spans="12:16" ht="15" customHeight="1" x14ac:dyDescent="0.3">
      <c r="L2309" s="171" t="str">
        <f t="shared" si="194"/>
        <v>-</v>
      </c>
      <c r="M2309" s="172">
        <f t="shared" si="193"/>
        <v>0</v>
      </c>
      <c r="N2309" s="172">
        <f t="shared" si="195"/>
        <v>0</v>
      </c>
      <c r="O2309" s="172">
        <f t="shared" si="196"/>
        <v>0</v>
      </c>
      <c r="P2309" s="172">
        <f t="shared" si="197"/>
        <v>0</v>
      </c>
    </row>
    <row r="2310" spans="12:16" ht="15" customHeight="1" x14ac:dyDescent="0.3">
      <c r="L2310" s="171" t="str">
        <f t="shared" si="194"/>
        <v>-</v>
      </c>
      <c r="M2310" s="172">
        <f t="shared" si="193"/>
        <v>0</v>
      </c>
      <c r="N2310" s="172">
        <f t="shared" si="195"/>
        <v>0</v>
      </c>
      <c r="O2310" s="172">
        <f t="shared" si="196"/>
        <v>0</v>
      </c>
      <c r="P2310" s="172">
        <f t="shared" si="197"/>
        <v>0</v>
      </c>
    </row>
    <row r="2311" spans="12:16" ht="15" customHeight="1" x14ac:dyDescent="0.3">
      <c r="L2311" s="171" t="str">
        <f t="shared" si="194"/>
        <v>-</v>
      </c>
      <c r="M2311" s="172">
        <f t="shared" si="193"/>
        <v>0</v>
      </c>
      <c r="N2311" s="172">
        <f t="shared" si="195"/>
        <v>0</v>
      </c>
      <c r="O2311" s="172">
        <f t="shared" si="196"/>
        <v>0</v>
      </c>
      <c r="P2311" s="172">
        <f t="shared" si="197"/>
        <v>0</v>
      </c>
    </row>
    <row r="2312" spans="12:16" ht="15" customHeight="1" x14ac:dyDescent="0.3">
      <c r="L2312" s="171" t="str">
        <f t="shared" si="194"/>
        <v>-</v>
      </c>
      <c r="M2312" s="172">
        <f t="shared" si="193"/>
        <v>0</v>
      </c>
      <c r="N2312" s="172">
        <f t="shared" si="195"/>
        <v>0</v>
      </c>
      <c r="O2312" s="172">
        <f t="shared" si="196"/>
        <v>0</v>
      </c>
      <c r="P2312" s="172">
        <f t="shared" si="197"/>
        <v>0</v>
      </c>
    </row>
    <row r="2313" spans="12:16" ht="15" customHeight="1" x14ac:dyDescent="0.3">
      <c r="L2313" s="171" t="str">
        <f t="shared" si="194"/>
        <v>-</v>
      </c>
      <c r="M2313" s="172">
        <f t="shared" si="193"/>
        <v>0</v>
      </c>
      <c r="N2313" s="172">
        <f t="shared" si="195"/>
        <v>0</v>
      </c>
      <c r="O2313" s="172">
        <f t="shared" si="196"/>
        <v>0</v>
      </c>
      <c r="P2313" s="172">
        <f t="shared" si="197"/>
        <v>0</v>
      </c>
    </row>
    <row r="2314" spans="12:16" ht="15" customHeight="1" x14ac:dyDescent="0.3">
      <c r="L2314" s="171" t="str">
        <f t="shared" si="194"/>
        <v>-</v>
      </c>
      <c r="M2314" s="172">
        <f t="shared" si="193"/>
        <v>0</v>
      </c>
      <c r="N2314" s="172">
        <f t="shared" si="195"/>
        <v>0</v>
      </c>
      <c r="O2314" s="172">
        <f t="shared" si="196"/>
        <v>0</v>
      </c>
      <c r="P2314" s="172">
        <f t="shared" si="197"/>
        <v>0</v>
      </c>
    </row>
    <row r="2315" spans="12:16" ht="15" customHeight="1" x14ac:dyDescent="0.3">
      <c r="L2315" s="171" t="str">
        <f t="shared" si="194"/>
        <v>-</v>
      </c>
      <c r="M2315" s="172">
        <f t="shared" si="193"/>
        <v>0</v>
      </c>
      <c r="N2315" s="172">
        <f t="shared" si="195"/>
        <v>0</v>
      </c>
      <c r="O2315" s="172">
        <f t="shared" si="196"/>
        <v>0</v>
      </c>
      <c r="P2315" s="172">
        <f t="shared" si="197"/>
        <v>0</v>
      </c>
    </row>
    <row r="2316" spans="12:16" ht="15" customHeight="1" x14ac:dyDescent="0.3">
      <c r="L2316" s="171" t="str">
        <f t="shared" si="194"/>
        <v>-</v>
      </c>
      <c r="M2316" s="172">
        <f t="shared" si="193"/>
        <v>0</v>
      </c>
      <c r="N2316" s="172">
        <f t="shared" si="195"/>
        <v>0</v>
      </c>
      <c r="O2316" s="172">
        <f t="shared" si="196"/>
        <v>0</v>
      </c>
      <c r="P2316" s="172">
        <f t="shared" si="197"/>
        <v>0</v>
      </c>
    </row>
    <row r="2317" spans="12:16" ht="15" customHeight="1" x14ac:dyDescent="0.3">
      <c r="L2317" s="171" t="str">
        <f t="shared" si="194"/>
        <v>-</v>
      </c>
      <c r="M2317" s="172">
        <f t="shared" si="193"/>
        <v>0</v>
      </c>
      <c r="N2317" s="172">
        <f t="shared" si="195"/>
        <v>0</v>
      </c>
      <c r="O2317" s="172">
        <f t="shared" si="196"/>
        <v>0</v>
      </c>
      <c r="P2317" s="172">
        <f t="shared" si="197"/>
        <v>0</v>
      </c>
    </row>
    <row r="2318" spans="12:16" ht="15" customHeight="1" x14ac:dyDescent="0.3">
      <c r="L2318" s="171" t="str">
        <f t="shared" si="194"/>
        <v>-</v>
      </c>
      <c r="M2318" s="172">
        <f t="shared" si="193"/>
        <v>0</v>
      </c>
      <c r="N2318" s="172">
        <f t="shared" si="195"/>
        <v>0</v>
      </c>
      <c r="O2318" s="172">
        <f t="shared" si="196"/>
        <v>0</v>
      </c>
      <c r="P2318" s="172">
        <f t="shared" si="197"/>
        <v>0</v>
      </c>
    </row>
    <row r="2319" spans="12:16" ht="15" customHeight="1" x14ac:dyDescent="0.3">
      <c r="L2319" s="171" t="str">
        <f t="shared" si="194"/>
        <v>-</v>
      </c>
      <c r="M2319" s="172">
        <f t="shared" si="193"/>
        <v>0</v>
      </c>
      <c r="N2319" s="172">
        <f t="shared" si="195"/>
        <v>0</v>
      </c>
      <c r="O2319" s="172">
        <f t="shared" si="196"/>
        <v>0</v>
      </c>
      <c r="P2319" s="172">
        <f t="shared" si="197"/>
        <v>0</v>
      </c>
    </row>
    <row r="2320" spans="12:16" ht="15" customHeight="1" x14ac:dyDescent="0.3">
      <c r="L2320" s="171" t="str">
        <f t="shared" si="194"/>
        <v>-</v>
      </c>
      <c r="M2320" s="172">
        <f t="shared" si="193"/>
        <v>0</v>
      </c>
      <c r="N2320" s="172">
        <f t="shared" si="195"/>
        <v>0</v>
      </c>
      <c r="O2320" s="172">
        <f t="shared" si="196"/>
        <v>0</v>
      </c>
      <c r="P2320" s="172">
        <f t="shared" si="197"/>
        <v>0</v>
      </c>
    </row>
    <row r="2321" spans="12:16" ht="15" customHeight="1" x14ac:dyDescent="0.3">
      <c r="L2321" s="171" t="str">
        <f t="shared" si="194"/>
        <v>-</v>
      </c>
      <c r="M2321" s="172">
        <f t="shared" si="193"/>
        <v>0</v>
      </c>
      <c r="N2321" s="172">
        <f t="shared" si="195"/>
        <v>0</v>
      </c>
      <c r="O2321" s="172">
        <f t="shared" si="196"/>
        <v>0</v>
      </c>
      <c r="P2321" s="172">
        <f t="shared" si="197"/>
        <v>0</v>
      </c>
    </row>
    <row r="2322" spans="12:16" ht="15" customHeight="1" x14ac:dyDescent="0.3">
      <c r="L2322" s="171" t="str">
        <f t="shared" si="194"/>
        <v>-</v>
      </c>
      <c r="M2322" s="172">
        <f t="shared" si="193"/>
        <v>0</v>
      </c>
      <c r="N2322" s="172">
        <f t="shared" si="195"/>
        <v>0</v>
      </c>
      <c r="O2322" s="172">
        <f t="shared" si="196"/>
        <v>0</v>
      </c>
      <c r="P2322" s="172">
        <f t="shared" si="197"/>
        <v>0</v>
      </c>
    </row>
    <row r="2323" spans="12:16" ht="15" customHeight="1" x14ac:dyDescent="0.3">
      <c r="L2323" s="171" t="str">
        <f t="shared" si="194"/>
        <v>-</v>
      </c>
      <c r="M2323" s="172">
        <f t="shared" ref="M2323:M2386" si="198">IFERROR(VLOOKUP(L2323,$B$19:$E$80,4,FALSE),0)</f>
        <v>0</v>
      </c>
      <c r="N2323" s="172">
        <f t="shared" si="195"/>
        <v>0</v>
      </c>
      <c r="O2323" s="172">
        <f t="shared" si="196"/>
        <v>0</v>
      </c>
      <c r="P2323" s="172">
        <f t="shared" si="197"/>
        <v>0</v>
      </c>
    </row>
    <row r="2324" spans="12:16" ht="15" customHeight="1" x14ac:dyDescent="0.3">
      <c r="L2324" s="171" t="str">
        <f t="shared" ref="L2324:L2387" si="199">IFERROR(IF(MAX(L2323+1,$F$5+1)&gt;$J$10,"-",MAX(L2323+1,$F$5+1)),"-")</f>
        <v>-</v>
      </c>
      <c r="M2324" s="172">
        <f t="shared" si="198"/>
        <v>0</v>
      </c>
      <c r="N2324" s="172">
        <f t="shared" ref="N2324:N2387" si="200">IF(ISNUMBER(N2323),N2323-M2324,$E$8)</f>
        <v>0</v>
      </c>
      <c r="O2324" s="172">
        <f t="shared" ref="O2324:O2387" si="201">IFERROR(IF(ISNUMBER(N2323),N2323,$E$8)*IF(L2324&gt;=$J$8,$E$13,$E$12)/IF(MOD(YEAR(L2324),4),365,366)*IF(ISBLANK(L2323),L2324-$F$5,L2324-L2323),0)</f>
        <v>0</v>
      </c>
      <c r="P2324" s="172">
        <f t="shared" ref="P2324:P2387" si="202">IFERROR(IF(ISNUMBER(N2323),N2323,$E$8)*3%/IF(MOD(YEAR(L2324),4),365,366)*IF(ISBLANK(L2323),(L2324-$F$5),L2324-L2323),0)</f>
        <v>0</v>
      </c>
    </row>
    <row r="2325" spans="12:16" ht="15" customHeight="1" x14ac:dyDescent="0.3">
      <c r="L2325" s="171" t="str">
        <f t="shared" si="199"/>
        <v>-</v>
      </c>
      <c r="M2325" s="172">
        <f t="shared" si="198"/>
        <v>0</v>
      </c>
      <c r="N2325" s="172">
        <f t="shared" si="200"/>
        <v>0</v>
      </c>
      <c r="O2325" s="172">
        <f t="shared" si="201"/>
        <v>0</v>
      </c>
      <c r="P2325" s="172">
        <f t="shared" si="202"/>
        <v>0</v>
      </c>
    </row>
    <row r="2326" spans="12:16" ht="15" customHeight="1" x14ac:dyDescent="0.3">
      <c r="L2326" s="171" t="str">
        <f t="shared" si="199"/>
        <v>-</v>
      </c>
      <c r="M2326" s="172">
        <f t="shared" si="198"/>
        <v>0</v>
      </c>
      <c r="N2326" s="172">
        <f t="shared" si="200"/>
        <v>0</v>
      </c>
      <c r="O2326" s="172">
        <f t="shared" si="201"/>
        <v>0</v>
      </c>
      <c r="P2326" s="172">
        <f t="shared" si="202"/>
        <v>0</v>
      </c>
    </row>
    <row r="2327" spans="12:16" ht="15" customHeight="1" x14ac:dyDescent="0.3">
      <c r="L2327" s="171" t="str">
        <f t="shared" si="199"/>
        <v>-</v>
      </c>
      <c r="M2327" s="172">
        <f t="shared" si="198"/>
        <v>0</v>
      </c>
      <c r="N2327" s="172">
        <f t="shared" si="200"/>
        <v>0</v>
      </c>
      <c r="O2327" s="172">
        <f t="shared" si="201"/>
        <v>0</v>
      </c>
      <c r="P2327" s="172">
        <f t="shared" si="202"/>
        <v>0</v>
      </c>
    </row>
    <row r="2328" spans="12:16" ht="15" customHeight="1" x14ac:dyDescent="0.3">
      <c r="L2328" s="171" t="str">
        <f t="shared" si="199"/>
        <v>-</v>
      </c>
      <c r="M2328" s="172">
        <f t="shared" si="198"/>
        <v>0</v>
      </c>
      <c r="N2328" s="172">
        <f t="shared" si="200"/>
        <v>0</v>
      </c>
      <c r="O2328" s="172">
        <f t="shared" si="201"/>
        <v>0</v>
      </c>
      <c r="P2328" s="172">
        <f t="shared" si="202"/>
        <v>0</v>
      </c>
    </row>
    <row r="2329" spans="12:16" ht="15" customHeight="1" x14ac:dyDescent="0.3">
      <c r="L2329" s="171" t="str">
        <f t="shared" si="199"/>
        <v>-</v>
      </c>
      <c r="M2329" s="172">
        <f t="shared" si="198"/>
        <v>0</v>
      </c>
      <c r="N2329" s="172">
        <f t="shared" si="200"/>
        <v>0</v>
      </c>
      <c r="O2329" s="172">
        <f t="shared" si="201"/>
        <v>0</v>
      </c>
      <c r="P2329" s="172">
        <f t="shared" si="202"/>
        <v>0</v>
      </c>
    </row>
    <row r="2330" spans="12:16" ht="15" customHeight="1" x14ac:dyDescent="0.3">
      <c r="L2330" s="171" t="str">
        <f t="shared" si="199"/>
        <v>-</v>
      </c>
      <c r="M2330" s="172">
        <f t="shared" si="198"/>
        <v>0</v>
      </c>
      <c r="N2330" s="172">
        <f t="shared" si="200"/>
        <v>0</v>
      </c>
      <c r="O2330" s="172">
        <f t="shared" si="201"/>
        <v>0</v>
      </c>
      <c r="P2330" s="172">
        <f t="shared" si="202"/>
        <v>0</v>
      </c>
    </row>
    <row r="2331" spans="12:16" ht="15" customHeight="1" x14ac:dyDescent="0.3">
      <c r="L2331" s="171" t="str">
        <f t="shared" si="199"/>
        <v>-</v>
      </c>
      <c r="M2331" s="172">
        <f t="shared" si="198"/>
        <v>0</v>
      </c>
      <c r="N2331" s="172">
        <f t="shared" si="200"/>
        <v>0</v>
      </c>
      <c r="O2331" s="172">
        <f t="shared" si="201"/>
        <v>0</v>
      </c>
      <c r="P2331" s="172">
        <f t="shared" si="202"/>
        <v>0</v>
      </c>
    </row>
    <row r="2332" spans="12:16" ht="15" customHeight="1" x14ac:dyDescent="0.3">
      <c r="L2332" s="171" t="str">
        <f t="shared" si="199"/>
        <v>-</v>
      </c>
      <c r="M2332" s="172">
        <f t="shared" si="198"/>
        <v>0</v>
      </c>
      <c r="N2332" s="172">
        <f t="shared" si="200"/>
        <v>0</v>
      </c>
      <c r="O2332" s="172">
        <f t="shared" si="201"/>
        <v>0</v>
      </c>
      <c r="P2332" s="172">
        <f t="shared" si="202"/>
        <v>0</v>
      </c>
    </row>
    <row r="2333" spans="12:16" ht="15" customHeight="1" x14ac:dyDescent="0.3">
      <c r="L2333" s="171" t="str">
        <f t="shared" si="199"/>
        <v>-</v>
      </c>
      <c r="M2333" s="172">
        <f t="shared" si="198"/>
        <v>0</v>
      </c>
      <c r="N2333" s="172">
        <f t="shared" si="200"/>
        <v>0</v>
      </c>
      <c r="O2333" s="172">
        <f t="shared" si="201"/>
        <v>0</v>
      </c>
      <c r="P2333" s="172">
        <f t="shared" si="202"/>
        <v>0</v>
      </c>
    </row>
    <row r="2334" spans="12:16" ht="15" customHeight="1" x14ac:dyDescent="0.3">
      <c r="L2334" s="171" t="str">
        <f t="shared" si="199"/>
        <v>-</v>
      </c>
      <c r="M2334" s="172">
        <f t="shared" si="198"/>
        <v>0</v>
      </c>
      <c r="N2334" s="172">
        <f t="shared" si="200"/>
        <v>0</v>
      </c>
      <c r="O2334" s="172">
        <f t="shared" si="201"/>
        <v>0</v>
      </c>
      <c r="P2334" s="172">
        <f t="shared" si="202"/>
        <v>0</v>
      </c>
    </row>
    <row r="2335" spans="12:16" ht="15" customHeight="1" x14ac:dyDescent="0.3">
      <c r="L2335" s="171" t="str">
        <f t="shared" si="199"/>
        <v>-</v>
      </c>
      <c r="M2335" s="172">
        <f t="shared" si="198"/>
        <v>0</v>
      </c>
      <c r="N2335" s="172">
        <f t="shared" si="200"/>
        <v>0</v>
      </c>
      <c r="O2335" s="172">
        <f t="shared" si="201"/>
        <v>0</v>
      </c>
      <c r="P2335" s="172">
        <f t="shared" si="202"/>
        <v>0</v>
      </c>
    </row>
    <row r="2336" spans="12:16" ht="15" customHeight="1" x14ac:dyDescent="0.3">
      <c r="L2336" s="171" t="str">
        <f t="shared" si="199"/>
        <v>-</v>
      </c>
      <c r="M2336" s="172">
        <f t="shared" si="198"/>
        <v>0</v>
      </c>
      <c r="N2336" s="172">
        <f t="shared" si="200"/>
        <v>0</v>
      </c>
      <c r="O2336" s="172">
        <f t="shared" si="201"/>
        <v>0</v>
      </c>
      <c r="P2336" s="172">
        <f t="shared" si="202"/>
        <v>0</v>
      </c>
    </row>
    <row r="2337" spans="12:16" ht="15" customHeight="1" x14ac:dyDescent="0.3">
      <c r="L2337" s="171" t="str">
        <f t="shared" si="199"/>
        <v>-</v>
      </c>
      <c r="M2337" s="172">
        <f t="shared" si="198"/>
        <v>0</v>
      </c>
      <c r="N2337" s="172">
        <f t="shared" si="200"/>
        <v>0</v>
      </c>
      <c r="O2337" s="172">
        <f t="shared" si="201"/>
        <v>0</v>
      </c>
      <c r="P2337" s="172">
        <f t="shared" si="202"/>
        <v>0</v>
      </c>
    </row>
    <row r="2338" spans="12:16" ht="15" customHeight="1" x14ac:dyDescent="0.3">
      <c r="L2338" s="171" t="str">
        <f t="shared" si="199"/>
        <v>-</v>
      </c>
      <c r="M2338" s="172">
        <f t="shared" si="198"/>
        <v>0</v>
      </c>
      <c r="N2338" s="172">
        <f t="shared" si="200"/>
        <v>0</v>
      </c>
      <c r="O2338" s="172">
        <f t="shared" si="201"/>
        <v>0</v>
      </c>
      <c r="P2338" s="172">
        <f t="shared" si="202"/>
        <v>0</v>
      </c>
    </row>
    <row r="2339" spans="12:16" ht="15" customHeight="1" x14ac:dyDescent="0.3">
      <c r="L2339" s="171" t="str">
        <f t="shared" si="199"/>
        <v>-</v>
      </c>
      <c r="M2339" s="172">
        <f t="shared" si="198"/>
        <v>0</v>
      </c>
      <c r="N2339" s="172">
        <f t="shared" si="200"/>
        <v>0</v>
      </c>
      <c r="O2339" s="172">
        <f t="shared" si="201"/>
        <v>0</v>
      </c>
      <c r="P2339" s="172">
        <f t="shared" si="202"/>
        <v>0</v>
      </c>
    </row>
    <row r="2340" spans="12:16" ht="15" customHeight="1" x14ac:dyDescent="0.3">
      <c r="L2340" s="171" t="str">
        <f t="shared" si="199"/>
        <v>-</v>
      </c>
      <c r="M2340" s="172">
        <f t="shared" si="198"/>
        <v>0</v>
      </c>
      <c r="N2340" s="172">
        <f t="shared" si="200"/>
        <v>0</v>
      </c>
      <c r="O2340" s="172">
        <f t="shared" si="201"/>
        <v>0</v>
      </c>
      <c r="P2340" s="172">
        <f t="shared" si="202"/>
        <v>0</v>
      </c>
    </row>
    <row r="2341" spans="12:16" ht="15" customHeight="1" x14ac:dyDescent="0.3">
      <c r="L2341" s="171" t="str">
        <f t="shared" si="199"/>
        <v>-</v>
      </c>
      <c r="M2341" s="172">
        <f t="shared" si="198"/>
        <v>0</v>
      </c>
      <c r="N2341" s="172">
        <f t="shared" si="200"/>
        <v>0</v>
      </c>
      <c r="O2341" s="172">
        <f t="shared" si="201"/>
        <v>0</v>
      </c>
      <c r="P2341" s="172">
        <f t="shared" si="202"/>
        <v>0</v>
      </c>
    </row>
    <row r="2342" spans="12:16" ht="15" customHeight="1" x14ac:dyDescent="0.3">
      <c r="L2342" s="171" t="str">
        <f t="shared" si="199"/>
        <v>-</v>
      </c>
      <c r="M2342" s="172">
        <f t="shared" si="198"/>
        <v>0</v>
      </c>
      <c r="N2342" s="172">
        <f t="shared" si="200"/>
        <v>0</v>
      </c>
      <c r="O2342" s="172">
        <f t="shared" si="201"/>
        <v>0</v>
      </c>
      <c r="P2342" s="172">
        <f t="shared" si="202"/>
        <v>0</v>
      </c>
    </row>
    <row r="2343" spans="12:16" ht="15" customHeight="1" x14ac:dyDescent="0.3">
      <c r="L2343" s="171" t="str">
        <f t="shared" si="199"/>
        <v>-</v>
      </c>
      <c r="M2343" s="172">
        <f t="shared" si="198"/>
        <v>0</v>
      </c>
      <c r="N2343" s="172">
        <f t="shared" si="200"/>
        <v>0</v>
      </c>
      <c r="O2343" s="172">
        <f t="shared" si="201"/>
        <v>0</v>
      </c>
      <c r="P2343" s="172">
        <f t="shared" si="202"/>
        <v>0</v>
      </c>
    </row>
    <row r="2344" spans="12:16" ht="15" customHeight="1" x14ac:dyDescent="0.3">
      <c r="L2344" s="171" t="str">
        <f t="shared" si="199"/>
        <v>-</v>
      </c>
      <c r="M2344" s="172">
        <f t="shared" si="198"/>
        <v>0</v>
      </c>
      <c r="N2344" s="172">
        <f t="shared" si="200"/>
        <v>0</v>
      </c>
      <c r="O2344" s="172">
        <f t="shared" si="201"/>
        <v>0</v>
      </c>
      <c r="P2344" s="172">
        <f t="shared" si="202"/>
        <v>0</v>
      </c>
    </row>
    <row r="2345" spans="12:16" ht="15" customHeight="1" x14ac:dyDescent="0.3">
      <c r="L2345" s="171" t="str">
        <f t="shared" si="199"/>
        <v>-</v>
      </c>
      <c r="M2345" s="172">
        <f t="shared" si="198"/>
        <v>0</v>
      </c>
      <c r="N2345" s="172">
        <f t="shared" si="200"/>
        <v>0</v>
      </c>
      <c r="O2345" s="172">
        <f t="shared" si="201"/>
        <v>0</v>
      </c>
      <c r="P2345" s="172">
        <f t="shared" si="202"/>
        <v>0</v>
      </c>
    </row>
    <row r="2346" spans="12:16" ht="15" customHeight="1" x14ac:dyDescent="0.3">
      <c r="L2346" s="171" t="str">
        <f t="shared" si="199"/>
        <v>-</v>
      </c>
      <c r="M2346" s="172">
        <f t="shared" si="198"/>
        <v>0</v>
      </c>
      <c r="N2346" s="172">
        <f t="shared" si="200"/>
        <v>0</v>
      </c>
      <c r="O2346" s="172">
        <f t="shared" si="201"/>
        <v>0</v>
      </c>
      <c r="P2346" s="172">
        <f t="shared" si="202"/>
        <v>0</v>
      </c>
    </row>
    <row r="2347" spans="12:16" ht="15" customHeight="1" x14ac:dyDescent="0.3">
      <c r="L2347" s="171" t="str">
        <f t="shared" si="199"/>
        <v>-</v>
      </c>
      <c r="M2347" s="172">
        <f t="shared" si="198"/>
        <v>0</v>
      </c>
      <c r="N2347" s="172">
        <f t="shared" si="200"/>
        <v>0</v>
      </c>
      <c r="O2347" s="172">
        <f t="shared" si="201"/>
        <v>0</v>
      </c>
      <c r="P2347" s="172">
        <f t="shared" si="202"/>
        <v>0</v>
      </c>
    </row>
    <row r="2348" spans="12:16" ht="15" customHeight="1" x14ac:dyDescent="0.3">
      <c r="L2348" s="171" t="str">
        <f t="shared" si="199"/>
        <v>-</v>
      </c>
      <c r="M2348" s="172">
        <f t="shared" si="198"/>
        <v>0</v>
      </c>
      <c r="N2348" s="172">
        <f t="shared" si="200"/>
        <v>0</v>
      </c>
      <c r="O2348" s="172">
        <f t="shared" si="201"/>
        <v>0</v>
      </c>
      <c r="P2348" s="172">
        <f t="shared" si="202"/>
        <v>0</v>
      </c>
    </row>
    <row r="2349" spans="12:16" ht="15" customHeight="1" x14ac:dyDescent="0.3">
      <c r="L2349" s="171" t="str">
        <f t="shared" si="199"/>
        <v>-</v>
      </c>
      <c r="M2349" s="172">
        <f t="shared" si="198"/>
        <v>0</v>
      </c>
      <c r="N2349" s="172">
        <f t="shared" si="200"/>
        <v>0</v>
      </c>
      <c r="O2349" s="172">
        <f t="shared" si="201"/>
        <v>0</v>
      </c>
      <c r="P2349" s="172">
        <f t="shared" si="202"/>
        <v>0</v>
      </c>
    </row>
    <row r="2350" spans="12:16" ht="15" customHeight="1" x14ac:dyDescent="0.3">
      <c r="L2350" s="171" t="str">
        <f t="shared" si="199"/>
        <v>-</v>
      </c>
      <c r="M2350" s="172">
        <f t="shared" si="198"/>
        <v>0</v>
      </c>
      <c r="N2350" s="172">
        <f t="shared" si="200"/>
        <v>0</v>
      </c>
      <c r="O2350" s="172">
        <f t="shared" si="201"/>
        <v>0</v>
      </c>
      <c r="P2350" s="172">
        <f t="shared" si="202"/>
        <v>0</v>
      </c>
    </row>
    <row r="2351" spans="12:16" ht="15" customHeight="1" x14ac:dyDescent="0.3">
      <c r="L2351" s="171" t="str">
        <f t="shared" si="199"/>
        <v>-</v>
      </c>
      <c r="M2351" s="172">
        <f t="shared" si="198"/>
        <v>0</v>
      </c>
      <c r="N2351" s="172">
        <f t="shared" si="200"/>
        <v>0</v>
      </c>
      <c r="O2351" s="172">
        <f t="shared" si="201"/>
        <v>0</v>
      </c>
      <c r="P2351" s="172">
        <f t="shared" si="202"/>
        <v>0</v>
      </c>
    </row>
    <row r="2352" spans="12:16" ht="15" customHeight="1" x14ac:dyDescent="0.3">
      <c r="L2352" s="171" t="str">
        <f t="shared" si="199"/>
        <v>-</v>
      </c>
      <c r="M2352" s="172">
        <f t="shared" si="198"/>
        <v>0</v>
      </c>
      <c r="N2352" s="172">
        <f t="shared" si="200"/>
        <v>0</v>
      </c>
      <c r="O2352" s="172">
        <f t="shared" si="201"/>
        <v>0</v>
      </c>
      <c r="P2352" s="172">
        <f t="shared" si="202"/>
        <v>0</v>
      </c>
    </row>
    <row r="2353" spans="12:16" ht="15" customHeight="1" x14ac:dyDescent="0.3">
      <c r="L2353" s="171" t="str">
        <f t="shared" si="199"/>
        <v>-</v>
      </c>
      <c r="M2353" s="172">
        <f t="shared" si="198"/>
        <v>0</v>
      </c>
      <c r="N2353" s="172">
        <f t="shared" si="200"/>
        <v>0</v>
      </c>
      <c r="O2353" s="172">
        <f t="shared" si="201"/>
        <v>0</v>
      </c>
      <c r="P2353" s="172">
        <f t="shared" si="202"/>
        <v>0</v>
      </c>
    </row>
    <row r="2354" spans="12:16" ht="15" customHeight="1" x14ac:dyDescent="0.3">
      <c r="L2354" s="171" t="str">
        <f t="shared" si="199"/>
        <v>-</v>
      </c>
      <c r="M2354" s="172">
        <f t="shared" si="198"/>
        <v>0</v>
      </c>
      <c r="N2354" s="172">
        <f t="shared" si="200"/>
        <v>0</v>
      </c>
      <c r="O2354" s="172">
        <f t="shared" si="201"/>
        <v>0</v>
      </c>
      <c r="P2354" s="172">
        <f t="shared" si="202"/>
        <v>0</v>
      </c>
    </row>
    <row r="2355" spans="12:16" ht="15" customHeight="1" x14ac:dyDescent="0.3">
      <c r="L2355" s="171" t="str">
        <f t="shared" si="199"/>
        <v>-</v>
      </c>
      <c r="M2355" s="172">
        <f t="shared" si="198"/>
        <v>0</v>
      </c>
      <c r="N2355" s="172">
        <f t="shared" si="200"/>
        <v>0</v>
      </c>
      <c r="O2355" s="172">
        <f t="shared" si="201"/>
        <v>0</v>
      </c>
      <c r="P2355" s="172">
        <f t="shared" si="202"/>
        <v>0</v>
      </c>
    </row>
    <row r="2356" spans="12:16" ht="15" customHeight="1" x14ac:dyDescent="0.3">
      <c r="L2356" s="171" t="str">
        <f t="shared" si="199"/>
        <v>-</v>
      </c>
      <c r="M2356" s="172">
        <f t="shared" si="198"/>
        <v>0</v>
      </c>
      <c r="N2356" s="172">
        <f t="shared" si="200"/>
        <v>0</v>
      </c>
      <c r="O2356" s="172">
        <f t="shared" si="201"/>
        <v>0</v>
      </c>
      <c r="P2356" s="172">
        <f t="shared" si="202"/>
        <v>0</v>
      </c>
    </row>
    <row r="2357" spans="12:16" ht="15" customHeight="1" x14ac:dyDescent="0.3">
      <c r="L2357" s="171" t="str">
        <f t="shared" si="199"/>
        <v>-</v>
      </c>
      <c r="M2357" s="172">
        <f t="shared" si="198"/>
        <v>0</v>
      </c>
      <c r="N2357" s="172">
        <f t="shared" si="200"/>
        <v>0</v>
      </c>
      <c r="O2357" s="172">
        <f t="shared" si="201"/>
        <v>0</v>
      </c>
      <c r="P2357" s="172">
        <f t="shared" si="202"/>
        <v>0</v>
      </c>
    </row>
    <row r="2358" spans="12:16" ht="15" customHeight="1" x14ac:dyDescent="0.3">
      <c r="L2358" s="171" t="str">
        <f t="shared" si="199"/>
        <v>-</v>
      </c>
      <c r="M2358" s="172">
        <f t="shared" si="198"/>
        <v>0</v>
      </c>
      <c r="N2358" s="172">
        <f t="shared" si="200"/>
        <v>0</v>
      </c>
      <c r="O2358" s="172">
        <f t="shared" si="201"/>
        <v>0</v>
      </c>
      <c r="P2358" s="172">
        <f t="shared" si="202"/>
        <v>0</v>
      </c>
    </row>
    <row r="2359" spans="12:16" ht="15" customHeight="1" x14ac:dyDescent="0.3">
      <c r="L2359" s="171" t="str">
        <f t="shared" si="199"/>
        <v>-</v>
      </c>
      <c r="M2359" s="172">
        <f t="shared" si="198"/>
        <v>0</v>
      </c>
      <c r="N2359" s="172">
        <f t="shared" si="200"/>
        <v>0</v>
      </c>
      <c r="O2359" s="172">
        <f t="shared" si="201"/>
        <v>0</v>
      </c>
      <c r="P2359" s="172">
        <f t="shared" si="202"/>
        <v>0</v>
      </c>
    </row>
    <row r="2360" spans="12:16" ht="15" customHeight="1" x14ac:dyDescent="0.3">
      <c r="L2360" s="171" t="str">
        <f t="shared" si="199"/>
        <v>-</v>
      </c>
      <c r="M2360" s="172">
        <f t="shared" si="198"/>
        <v>0</v>
      </c>
      <c r="N2360" s="172">
        <f t="shared" si="200"/>
        <v>0</v>
      </c>
      <c r="O2360" s="172">
        <f t="shared" si="201"/>
        <v>0</v>
      </c>
      <c r="P2360" s="172">
        <f t="shared" si="202"/>
        <v>0</v>
      </c>
    </row>
    <row r="2361" spans="12:16" ht="15" customHeight="1" x14ac:dyDescent="0.3">
      <c r="L2361" s="171" t="str">
        <f t="shared" si="199"/>
        <v>-</v>
      </c>
      <c r="M2361" s="172">
        <f t="shared" si="198"/>
        <v>0</v>
      </c>
      <c r="N2361" s="172">
        <f t="shared" si="200"/>
        <v>0</v>
      </c>
      <c r="O2361" s="172">
        <f t="shared" si="201"/>
        <v>0</v>
      </c>
      <c r="P2361" s="172">
        <f t="shared" si="202"/>
        <v>0</v>
      </c>
    </row>
    <row r="2362" spans="12:16" ht="15" customHeight="1" x14ac:dyDescent="0.3">
      <c r="L2362" s="171" t="str">
        <f t="shared" si="199"/>
        <v>-</v>
      </c>
      <c r="M2362" s="172">
        <f t="shared" si="198"/>
        <v>0</v>
      </c>
      <c r="N2362" s="172">
        <f t="shared" si="200"/>
        <v>0</v>
      </c>
      <c r="O2362" s="172">
        <f t="shared" si="201"/>
        <v>0</v>
      </c>
      <c r="P2362" s="172">
        <f t="shared" si="202"/>
        <v>0</v>
      </c>
    </row>
    <row r="2363" spans="12:16" ht="15" customHeight="1" x14ac:dyDescent="0.3">
      <c r="L2363" s="171" t="str">
        <f t="shared" si="199"/>
        <v>-</v>
      </c>
      <c r="M2363" s="172">
        <f t="shared" si="198"/>
        <v>0</v>
      </c>
      <c r="N2363" s="172">
        <f t="shared" si="200"/>
        <v>0</v>
      </c>
      <c r="O2363" s="172">
        <f t="shared" si="201"/>
        <v>0</v>
      </c>
      <c r="P2363" s="172">
        <f t="shared" si="202"/>
        <v>0</v>
      </c>
    </row>
    <row r="2364" spans="12:16" ht="15" customHeight="1" x14ac:dyDescent="0.3">
      <c r="L2364" s="171" t="str">
        <f t="shared" si="199"/>
        <v>-</v>
      </c>
      <c r="M2364" s="172">
        <f t="shared" si="198"/>
        <v>0</v>
      </c>
      <c r="N2364" s="172">
        <f t="shared" si="200"/>
        <v>0</v>
      </c>
      <c r="O2364" s="172">
        <f t="shared" si="201"/>
        <v>0</v>
      </c>
      <c r="P2364" s="172">
        <f t="shared" si="202"/>
        <v>0</v>
      </c>
    </row>
    <row r="2365" spans="12:16" ht="15" customHeight="1" x14ac:dyDescent="0.3">
      <c r="L2365" s="171" t="str">
        <f t="shared" si="199"/>
        <v>-</v>
      </c>
      <c r="M2365" s="172">
        <f t="shared" si="198"/>
        <v>0</v>
      </c>
      <c r="N2365" s="172">
        <f t="shared" si="200"/>
        <v>0</v>
      </c>
      <c r="O2365" s="172">
        <f t="shared" si="201"/>
        <v>0</v>
      </c>
      <c r="P2365" s="172">
        <f t="shared" si="202"/>
        <v>0</v>
      </c>
    </row>
    <row r="2366" spans="12:16" ht="15" customHeight="1" x14ac:dyDescent="0.3">
      <c r="L2366" s="171" t="str">
        <f t="shared" si="199"/>
        <v>-</v>
      </c>
      <c r="M2366" s="172">
        <f t="shared" si="198"/>
        <v>0</v>
      </c>
      <c r="N2366" s="172">
        <f t="shared" si="200"/>
        <v>0</v>
      </c>
      <c r="O2366" s="172">
        <f t="shared" si="201"/>
        <v>0</v>
      </c>
      <c r="P2366" s="172">
        <f t="shared" si="202"/>
        <v>0</v>
      </c>
    </row>
    <row r="2367" spans="12:16" ht="15" customHeight="1" x14ac:dyDescent="0.3">
      <c r="L2367" s="171" t="str">
        <f t="shared" si="199"/>
        <v>-</v>
      </c>
      <c r="M2367" s="172">
        <f t="shared" si="198"/>
        <v>0</v>
      </c>
      <c r="N2367" s="172">
        <f t="shared" si="200"/>
        <v>0</v>
      </c>
      <c r="O2367" s="172">
        <f t="shared" si="201"/>
        <v>0</v>
      </c>
      <c r="P2367" s="172">
        <f t="shared" si="202"/>
        <v>0</v>
      </c>
    </row>
    <row r="2368" spans="12:16" ht="15" customHeight="1" x14ac:dyDescent="0.3">
      <c r="L2368" s="171" t="str">
        <f t="shared" si="199"/>
        <v>-</v>
      </c>
      <c r="M2368" s="172">
        <f t="shared" si="198"/>
        <v>0</v>
      </c>
      <c r="N2368" s="172">
        <f t="shared" si="200"/>
        <v>0</v>
      </c>
      <c r="O2368" s="172">
        <f t="shared" si="201"/>
        <v>0</v>
      </c>
      <c r="P2368" s="172">
        <f t="shared" si="202"/>
        <v>0</v>
      </c>
    </row>
    <row r="2369" spans="12:16" ht="15" customHeight="1" x14ac:dyDescent="0.3">
      <c r="L2369" s="171" t="str">
        <f t="shared" si="199"/>
        <v>-</v>
      </c>
      <c r="M2369" s="172">
        <f t="shared" si="198"/>
        <v>0</v>
      </c>
      <c r="N2369" s="172">
        <f t="shared" si="200"/>
        <v>0</v>
      </c>
      <c r="O2369" s="172">
        <f t="shared" si="201"/>
        <v>0</v>
      </c>
      <c r="P2369" s="172">
        <f t="shared" si="202"/>
        <v>0</v>
      </c>
    </row>
    <row r="2370" spans="12:16" ht="15" customHeight="1" x14ac:dyDescent="0.3">
      <c r="L2370" s="171" t="str">
        <f t="shared" si="199"/>
        <v>-</v>
      </c>
      <c r="M2370" s="172">
        <f t="shared" si="198"/>
        <v>0</v>
      </c>
      <c r="N2370" s="172">
        <f t="shared" si="200"/>
        <v>0</v>
      </c>
      <c r="O2370" s="172">
        <f t="shared" si="201"/>
        <v>0</v>
      </c>
      <c r="P2370" s="172">
        <f t="shared" si="202"/>
        <v>0</v>
      </c>
    </row>
    <row r="2371" spans="12:16" ht="15" customHeight="1" x14ac:dyDescent="0.3">
      <c r="L2371" s="171" t="str">
        <f t="shared" si="199"/>
        <v>-</v>
      </c>
      <c r="M2371" s="172">
        <f t="shared" si="198"/>
        <v>0</v>
      </c>
      <c r="N2371" s="172">
        <f t="shared" si="200"/>
        <v>0</v>
      </c>
      <c r="O2371" s="172">
        <f t="shared" si="201"/>
        <v>0</v>
      </c>
      <c r="P2371" s="172">
        <f t="shared" si="202"/>
        <v>0</v>
      </c>
    </row>
    <row r="2372" spans="12:16" ht="15" customHeight="1" x14ac:dyDescent="0.3">
      <c r="L2372" s="171" t="str">
        <f t="shared" si="199"/>
        <v>-</v>
      </c>
      <c r="M2372" s="172">
        <f t="shared" si="198"/>
        <v>0</v>
      </c>
      <c r="N2372" s="172">
        <f t="shared" si="200"/>
        <v>0</v>
      </c>
      <c r="O2372" s="172">
        <f t="shared" si="201"/>
        <v>0</v>
      </c>
      <c r="P2372" s="172">
        <f t="shared" si="202"/>
        <v>0</v>
      </c>
    </row>
    <row r="2373" spans="12:16" ht="15" customHeight="1" x14ac:dyDescent="0.3">
      <c r="L2373" s="171" t="str">
        <f t="shared" si="199"/>
        <v>-</v>
      </c>
      <c r="M2373" s="172">
        <f t="shared" si="198"/>
        <v>0</v>
      </c>
      <c r="N2373" s="172">
        <f t="shared" si="200"/>
        <v>0</v>
      </c>
      <c r="O2373" s="172">
        <f t="shared" si="201"/>
        <v>0</v>
      </c>
      <c r="P2373" s="172">
        <f t="shared" si="202"/>
        <v>0</v>
      </c>
    </row>
    <row r="2374" spans="12:16" ht="15" customHeight="1" x14ac:dyDescent="0.3">
      <c r="L2374" s="171" t="str">
        <f t="shared" si="199"/>
        <v>-</v>
      </c>
      <c r="M2374" s="172">
        <f t="shared" si="198"/>
        <v>0</v>
      </c>
      <c r="N2374" s="172">
        <f t="shared" si="200"/>
        <v>0</v>
      </c>
      <c r="O2374" s="172">
        <f t="shared" si="201"/>
        <v>0</v>
      </c>
      <c r="P2374" s="172">
        <f t="shared" si="202"/>
        <v>0</v>
      </c>
    </row>
    <row r="2375" spans="12:16" ht="15" customHeight="1" x14ac:dyDescent="0.3">
      <c r="L2375" s="171" t="str">
        <f t="shared" si="199"/>
        <v>-</v>
      </c>
      <c r="M2375" s="172">
        <f t="shared" si="198"/>
        <v>0</v>
      </c>
      <c r="N2375" s="172">
        <f t="shared" si="200"/>
        <v>0</v>
      </c>
      <c r="O2375" s="172">
        <f t="shared" si="201"/>
        <v>0</v>
      </c>
      <c r="P2375" s="172">
        <f t="shared" si="202"/>
        <v>0</v>
      </c>
    </row>
    <row r="2376" spans="12:16" ht="15" customHeight="1" x14ac:dyDescent="0.3">
      <c r="L2376" s="171" t="str">
        <f t="shared" si="199"/>
        <v>-</v>
      </c>
      <c r="M2376" s="172">
        <f t="shared" si="198"/>
        <v>0</v>
      </c>
      <c r="N2376" s="172">
        <f t="shared" si="200"/>
        <v>0</v>
      </c>
      <c r="O2376" s="172">
        <f t="shared" si="201"/>
        <v>0</v>
      </c>
      <c r="P2376" s="172">
        <f t="shared" si="202"/>
        <v>0</v>
      </c>
    </row>
    <row r="2377" spans="12:16" ht="15" customHeight="1" x14ac:dyDescent="0.3">
      <c r="L2377" s="171" t="str">
        <f t="shared" si="199"/>
        <v>-</v>
      </c>
      <c r="M2377" s="172">
        <f t="shared" si="198"/>
        <v>0</v>
      </c>
      <c r="N2377" s="172">
        <f t="shared" si="200"/>
        <v>0</v>
      </c>
      <c r="O2377" s="172">
        <f t="shared" si="201"/>
        <v>0</v>
      </c>
      <c r="P2377" s="172">
        <f t="shared" si="202"/>
        <v>0</v>
      </c>
    </row>
    <row r="2378" spans="12:16" ht="15" customHeight="1" x14ac:dyDescent="0.3">
      <c r="L2378" s="171" t="str">
        <f t="shared" si="199"/>
        <v>-</v>
      </c>
      <c r="M2378" s="172">
        <f t="shared" si="198"/>
        <v>0</v>
      </c>
      <c r="N2378" s="172">
        <f t="shared" si="200"/>
        <v>0</v>
      </c>
      <c r="O2378" s="172">
        <f t="shared" si="201"/>
        <v>0</v>
      </c>
      <c r="P2378" s="172">
        <f t="shared" si="202"/>
        <v>0</v>
      </c>
    </row>
    <row r="2379" spans="12:16" ht="15" customHeight="1" x14ac:dyDescent="0.3">
      <c r="L2379" s="171" t="str">
        <f t="shared" si="199"/>
        <v>-</v>
      </c>
      <c r="M2379" s="172">
        <f t="shared" si="198"/>
        <v>0</v>
      </c>
      <c r="N2379" s="172">
        <f t="shared" si="200"/>
        <v>0</v>
      </c>
      <c r="O2379" s="172">
        <f t="shared" si="201"/>
        <v>0</v>
      </c>
      <c r="P2379" s="172">
        <f t="shared" si="202"/>
        <v>0</v>
      </c>
    </row>
    <row r="2380" spans="12:16" ht="15" customHeight="1" x14ac:dyDescent="0.3">
      <c r="L2380" s="171" t="str">
        <f t="shared" si="199"/>
        <v>-</v>
      </c>
      <c r="M2380" s="172">
        <f t="shared" si="198"/>
        <v>0</v>
      </c>
      <c r="N2380" s="172">
        <f t="shared" si="200"/>
        <v>0</v>
      </c>
      <c r="O2380" s="172">
        <f t="shared" si="201"/>
        <v>0</v>
      </c>
      <c r="P2380" s="172">
        <f t="shared" si="202"/>
        <v>0</v>
      </c>
    </row>
    <row r="2381" spans="12:16" ht="15" customHeight="1" x14ac:dyDescent="0.3">
      <c r="L2381" s="171" t="str">
        <f t="shared" si="199"/>
        <v>-</v>
      </c>
      <c r="M2381" s="172">
        <f t="shared" si="198"/>
        <v>0</v>
      </c>
      <c r="N2381" s="172">
        <f t="shared" si="200"/>
        <v>0</v>
      </c>
      <c r="O2381" s="172">
        <f t="shared" si="201"/>
        <v>0</v>
      </c>
      <c r="P2381" s="172">
        <f t="shared" si="202"/>
        <v>0</v>
      </c>
    </row>
    <row r="2382" spans="12:16" ht="15" customHeight="1" x14ac:dyDescent="0.3">
      <c r="L2382" s="171" t="str">
        <f t="shared" si="199"/>
        <v>-</v>
      </c>
      <c r="M2382" s="172">
        <f t="shared" si="198"/>
        <v>0</v>
      </c>
      <c r="N2382" s="172">
        <f t="shared" si="200"/>
        <v>0</v>
      </c>
      <c r="O2382" s="172">
        <f t="shared" si="201"/>
        <v>0</v>
      </c>
      <c r="P2382" s="172">
        <f t="shared" si="202"/>
        <v>0</v>
      </c>
    </row>
    <row r="2383" spans="12:16" ht="15" customHeight="1" x14ac:dyDescent="0.3">
      <c r="L2383" s="171" t="str">
        <f t="shared" si="199"/>
        <v>-</v>
      </c>
      <c r="M2383" s="172">
        <f t="shared" si="198"/>
        <v>0</v>
      </c>
      <c r="N2383" s="172">
        <f t="shared" si="200"/>
        <v>0</v>
      </c>
      <c r="O2383" s="172">
        <f t="shared" si="201"/>
        <v>0</v>
      </c>
      <c r="P2383" s="172">
        <f t="shared" si="202"/>
        <v>0</v>
      </c>
    </row>
    <row r="2384" spans="12:16" ht="15" customHeight="1" x14ac:dyDescent="0.3">
      <c r="L2384" s="171" t="str">
        <f t="shared" si="199"/>
        <v>-</v>
      </c>
      <c r="M2384" s="172">
        <f t="shared" si="198"/>
        <v>0</v>
      </c>
      <c r="N2384" s="172">
        <f t="shared" si="200"/>
        <v>0</v>
      </c>
      <c r="O2384" s="172">
        <f t="shared" si="201"/>
        <v>0</v>
      </c>
      <c r="P2384" s="172">
        <f t="shared" si="202"/>
        <v>0</v>
      </c>
    </row>
    <row r="2385" spans="12:16" ht="15" customHeight="1" x14ac:dyDescent="0.3">
      <c r="L2385" s="171" t="str">
        <f t="shared" si="199"/>
        <v>-</v>
      </c>
      <c r="M2385" s="172">
        <f t="shared" si="198"/>
        <v>0</v>
      </c>
      <c r="N2385" s="172">
        <f t="shared" si="200"/>
        <v>0</v>
      </c>
      <c r="O2385" s="172">
        <f t="shared" si="201"/>
        <v>0</v>
      </c>
      <c r="P2385" s="172">
        <f t="shared" si="202"/>
        <v>0</v>
      </c>
    </row>
    <row r="2386" spans="12:16" ht="15" customHeight="1" x14ac:dyDescent="0.3">
      <c r="L2386" s="171" t="str">
        <f t="shared" si="199"/>
        <v>-</v>
      </c>
      <c r="M2386" s="172">
        <f t="shared" si="198"/>
        <v>0</v>
      </c>
      <c r="N2386" s="172">
        <f t="shared" si="200"/>
        <v>0</v>
      </c>
      <c r="O2386" s="172">
        <f t="shared" si="201"/>
        <v>0</v>
      </c>
      <c r="P2386" s="172">
        <f t="shared" si="202"/>
        <v>0</v>
      </c>
    </row>
    <row r="2387" spans="12:16" ht="15" customHeight="1" x14ac:dyDescent="0.3">
      <c r="L2387" s="171" t="str">
        <f t="shared" si="199"/>
        <v>-</v>
      </c>
      <c r="M2387" s="172">
        <f t="shared" ref="M2387:M2450" si="203">IFERROR(VLOOKUP(L2387,$B$19:$E$80,4,FALSE),0)</f>
        <v>0</v>
      </c>
      <c r="N2387" s="172">
        <f t="shared" si="200"/>
        <v>0</v>
      </c>
      <c r="O2387" s="172">
        <f t="shared" si="201"/>
        <v>0</v>
      </c>
      <c r="P2387" s="172">
        <f t="shared" si="202"/>
        <v>0</v>
      </c>
    </row>
    <row r="2388" spans="12:16" ht="15" customHeight="1" x14ac:dyDescent="0.3">
      <c r="L2388" s="171" t="str">
        <f t="shared" ref="L2388:L2451" si="204">IFERROR(IF(MAX(L2387+1,$F$5+1)&gt;$J$10,"-",MAX(L2387+1,$F$5+1)),"-")</f>
        <v>-</v>
      </c>
      <c r="M2388" s="172">
        <f t="shared" si="203"/>
        <v>0</v>
      </c>
      <c r="N2388" s="172">
        <f t="shared" ref="N2388:N2451" si="205">IF(ISNUMBER(N2387),N2387-M2388,$E$8)</f>
        <v>0</v>
      </c>
      <c r="O2388" s="172">
        <f t="shared" ref="O2388:O2451" si="206">IFERROR(IF(ISNUMBER(N2387),N2387,$E$8)*IF(L2388&gt;=$J$8,$E$13,$E$12)/IF(MOD(YEAR(L2388),4),365,366)*IF(ISBLANK(L2387),L2388-$F$5,L2388-L2387),0)</f>
        <v>0</v>
      </c>
      <c r="P2388" s="172">
        <f t="shared" ref="P2388:P2451" si="207">IFERROR(IF(ISNUMBER(N2387),N2387,$E$8)*3%/IF(MOD(YEAR(L2388),4),365,366)*IF(ISBLANK(L2387),(L2388-$F$5),L2388-L2387),0)</f>
        <v>0</v>
      </c>
    </row>
    <row r="2389" spans="12:16" ht="15" customHeight="1" x14ac:dyDescent="0.3">
      <c r="L2389" s="171" t="str">
        <f t="shared" si="204"/>
        <v>-</v>
      </c>
      <c r="M2389" s="172">
        <f t="shared" si="203"/>
        <v>0</v>
      </c>
      <c r="N2389" s="172">
        <f t="shared" si="205"/>
        <v>0</v>
      </c>
      <c r="O2389" s="172">
        <f t="shared" si="206"/>
        <v>0</v>
      </c>
      <c r="P2389" s="172">
        <f t="shared" si="207"/>
        <v>0</v>
      </c>
    </row>
    <row r="2390" spans="12:16" ht="15" customHeight="1" x14ac:dyDescent="0.3">
      <c r="L2390" s="171" t="str">
        <f t="shared" si="204"/>
        <v>-</v>
      </c>
      <c r="M2390" s="172">
        <f t="shared" si="203"/>
        <v>0</v>
      </c>
      <c r="N2390" s="172">
        <f t="shared" si="205"/>
        <v>0</v>
      </c>
      <c r="O2390" s="172">
        <f t="shared" si="206"/>
        <v>0</v>
      </c>
      <c r="P2390" s="172">
        <f t="shared" si="207"/>
        <v>0</v>
      </c>
    </row>
    <row r="2391" spans="12:16" ht="15" customHeight="1" x14ac:dyDescent="0.3">
      <c r="L2391" s="171" t="str">
        <f t="shared" si="204"/>
        <v>-</v>
      </c>
      <c r="M2391" s="172">
        <f t="shared" si="203"/>
        <v>0</v>
      </c>
      <c r="N2391" s="172">
        <f t="shared" si="205"/>
        <v>0</v>
      </c>
      <c r="O2391" s="172">
        <f t="shared" si="206"/>
        <v>0</v>
      </c>
      <c r="P2391" s="172">
        <f t="shared" si="207"/>
        <v>0</v>
      </c>
    </row>
    <row r="2392" spans="12:16" ht="15" customHeight="1" x14ac:dyDescent="0.3">
      <c r="L2392" s="171" t="str">
        <f t="shared" si="204"/>
        <v>-</v>
      </c>
      <c r="M2392" s="172">
        <f t="shared" si="203"/>
        <v>0</v>
      </c>
      <c r="N2392" s="172">
        <f t="shared" si="205"/>
        <v>0</v>
      </c>
      <c r="O2392" s="172">
        <f t="shared" si="206"/>
        <v>0</v>
      </c>
      <c r="P2392" s="172">
        <f t="shared" si="207"/>
        <v>0</v>
      </c>
    </row>
    <row r="2393" spans="12:16" ht="15" customHeight="1" x14ac:dyDescent="0.3">
      <c r="L2393" s="171" t="str">
        <f t="shared" si="204"/>
        <v>-</v>
      </c>
      <c r="M2393" s="172">
        <f t="shared" si="203"/>
        <v>0</v>
      </c>
      <c r="N2393" s="172">
        <f t="shared" si="205"/>
        <v>0</v>
      </c>
      <c r="O2393" s="172">
        <f t="shared" si="206"/>
        <v>0</v>
      </c>
      <c r="P2393" s="172">
        <f t="shared" si="207"/>
        <v>0</v>
      </c>
    </row>
    <row r="2394" spans="12:16" ht="15" customHeight="1" x14ac:dyDescent="0.3">
      <c r="L2394" s="171" t="str">
        <f t="shared" si="204"/>
        <v>-</v>
      </c>
      <c r="M2394" s="172">
        <f t="shared" si="203"/>
        <v>0</v>
      </c>
      <c r="N2394" s="172">
        <f t="shared" si="205"/>
        <v>0</v>
      </c>
      <c r="O2394" s="172">
        <f t="shared" si="206"/>
        <v>0</v>
      </c>
      <c r="P2394" s="172">
        <f t="shared" si="207"/>
        <v>0</v>
      </c>
    </row>
    <row r="2395" spans="12:16" ht="15" customHeight="1" x14ac:dyDescent="0.3">
      <c r="L2395" s="171" t="str">
        <f t="shared" si="204"/>
        <v>-</v>
      </c>
      <c r="M2395" s="172">
        <f t="shared" si="203"/>
        <v>0</v>
      </c>
      <c r="N2395" s="172">
        <f t="shared" si="205"/>
        <v>0</v>
      </c>
      <c r="O2395" s="172">
        <f t="shared" si="206"/>
        <v>0</v>
      </c>
      <c r="P2395" s="172">
        <f t="shared" si="207"/>
        <v>0</v>
      </c>
    </row>
    <row r="2396" spans="12:16" ht="15" customHeight="1" x14ac:dyDescent="0.3">
      <c r="L2396" s="171" t="str">
        <f t="shared" si="204"/>
        <v>-</v>
      </c>
      <c r="M2396" s="172">
        <f t="shared" si="203"/>
        <v>0</v>
      </c>
      <c r="N2396" s="172">
        <f t="shared" si="205"/>
        <v>0</v>
      </c>
      <c r="O2396" s="172">
        <f t="shared" si="206"/>
        <v>0</v>
      </c>
      <c r="P2396" s="172">
        <f t="shared" si="207"/>
        <v>0</v>
      </c>
    </row>
    <row r="2397" spans="12:16" ht="15" customHeight="1" x14ac:dyDescent="0.3">
      <c r="L2397" s="171" t="str">
        <f t="shared" si="204"/>
        <v>-</v>
      </c>
      <c r="M2397" s="172">
        <f t="shared" si="203"/>
        <v>0</v>
      </c>
      <c r="N2397" s="172">
        <f t="shared" si="205"/>
        <v>0</v>
      </c>
      <c r="O2397" s="172">
        <f t="shared" si="206"/>
        <v>0</v>
      </c>
      <c r="P2397" s="172">
        <f t="shared" si="207"/>
        <v>0</v>
      </c>
    </row>
    <row r="2398" spans="12:16" ht="15" customHeight="1" x14ac:dyDescent="0.3">
      <c r="L2398" s="171" t="str">
        <f t="shared" si="204"/>
        <v>-</v>
      </c>
      <c r="M2398" s="172">
        <f t="shared" si="203"/>
        <v>0</v>
      </c>
      <c r="N2398" s="172">
        <f t="shared" si="205"/>
        <v>0</v>
      </c>
      <c r="O2398" s="172">
        <f t="shared" si="206"/>
        <v>0</v>
      </c>
      <c r="P2398" s="172">
        <f t="shared" si="207"/>
        <v>0</v>
      </c>
    </row>
    <row r="2399" spans="12:16" ht="15" customHeight="1" x14ac:dyDescent="0.3">
      <c r="L2399" s="171" t="str">
        <f t="shared" si="204"/>
        <v>-</v>
      </c>
      <c r="M2399" s="172">
        <f t="shared" si="203"/>
        <v>0</v>
      </c>
      <c r="N2399" s="172">
        <f t="shared" si="205"/>
        <v>0</v>
      </c>
      <c r="O2399" s="172">
        <f t="shared" si="206"/>
        <v>0</v>
      </c>
      <c r="P2399" s="172">
        <f t="shared" si="207"/>
        <v>0</v>
      </c>
    </row>
    <row r="2400" spans="12:16" ht="15" customHeight="1" x14ac:dyDescent="0.3">
      <c r="L2400" s="171" t="str">
        <f t="shared" si="204"/>
        <v>-</v>
      </c>
      <c r="M2400" s="172">
        <f t="shared" si="203"/>
        <v>0</v>
      </c>
      <c r="N2400" s="172">
        <f t="shared" si="205"/>
        <v>0</v>
      </c>
      <c r="O2400" s="172">
        <f t="shared" si="206"/>
        <v>0</v>
      </c>
      <c r="P2400" s="172">
        <f t="shared" si="207"/>
        <v>0</v>
      </c>
    </row>
    <row r="2401" spans="12:16" ht="15" customHeight="1" x14ac:dyDescent="0.3">
      <c r="L2401" s="171" t="str">
        <f t="shared" si="204"/>
        <v>-</v>
      </c>
      <c r="M2401" s="172">
        <f t="shared" si="203"/>
        <v>0</v>
      </c>
      <c r="N2401" s="172">
        <f t="shared" si="205"/>
        <v>0</v>
      </c>
      <c r="O2401" s="172">
        <f t="shared" si="206"/>
        <v>0</v>
      </c>
      <c r="P2401" s="172">
        <f t="shared" si="207"/>
        <v>0</v>
      </c>
    </row>
    <row r="2402" spans="12:16" ht="15" customHeight="1" x14ac:dyDescent="0.3">
      <c r="L2402" s="171" t="str">
        <f t="shared" si="204"/>
        <v>-</v>
      </c>
      <c r="M2402" s="172">
        <f t="shared" si="203"/>
        <v>0</v>
      </c>
      <c r="N2402" s="172">
        <f t="shared" si="205"/>
        <v>0</v>
      </c>
      <c r="O2402" s="172">
        <f t="shared" si="206"/>
        <v>0</v>
      </c>
      <c r="P2402" s="172">
        <f t="shared" si="207"/>
        <v>0</v>
      </c>
    </row>
    <row r="2403" spans="12:16" ht="15" customHeight="1" x14ac:dyDescent="0.3">
      <c r="L2403" s="171" t="str">
        <f t="shared" si="204"/>
        <v>-</v>
      </c>
      <c r="M2403" s="172">
        <f t="shared" si="203"/>
        <v>0</v>
      </c>
      <c r="N2403" s="172">
        <f t="shared" si="205"/>
        <v>0</v>
      </c>
      <c r="O2403" s="172">
        <f t="shared" si="206"/>
        <v>0</v>
      </c>
      <c r="P2403" s="172">
        <f t="shared" si="207"/>
        <v>0</v>
      </c>
    </row>
    <row r="2404" spans="12:16" ht="15" customHeight="1" x14ac:dyDescent="0.3">
      <c r="L2404" s="171" t="str">
        <f t="shared" si="204"/>
        <v>-</v>
      </c>
      <c r="M2404" s="172">
        <f t="shared" si="203"/>
        <v>0</v>
      </c>
      <c r="N2404" s="172">
        <f t="shared" si="205"/>
        <v>0</v>
      </c>
      <c r="O2404" s="172">
        <f t="shared" si="206"/>
        <v>0</v>
      </c>
      <c r="P2404" s="172">
        <f t="shared" si="207"/>
        <v>0</v>
      </c>
    </row>
    <row r="2405" spans="12:16" ht="15" customHeight="1" x14ac:dyDescent="0.3">
      <c r="L2405" s="171" t="str">
        <f t="shared" si="204"/>
        <v>-</v>
      </c>
      <c r="M2405" s="172">
        <f t="shared" si="203"/>
        <v>0</v>
      </c>
      <c r="N2405" s="172">
        <f t="shared" si="205"/>
        <v>0</v>
      </c>
      <c r="O2405" s="172">
        <f t="shared" si="206"/>
        <v>0</v>
      </c>
      <c r="P2405" s="172">
        <f t="shared" si="207"/>
        <v>0</v>
      </c>
    </row>
    <row r="2406" spans="12:16" ht="15" customHeight="1" x14ac:dyDescent="0.3">
      <c r="L2406" s="171" t="str">
        <f t="shared" si="204"/>
        <v>-</v>
      </c>
      <c r="M2406" s="172">
        <f t="shared" si="203"/>
        <v>0</v>
      </c>
      <c r="N2406" s="172">
        <f t="shared" si="205"/>
        <v>0</v>
      </c>
      <c r="O2406" s="172">
        <f t="shared" si="206"/>
        <v>0</v>
      </c>
      <c r="P2406" s="172">
        <f t="shared" si="207"/>
        <v>0</v>
      </c>
    </row>
    <row r="2407" spans="12:16" ht="15" customHeight="1" x14ac:dyDescent="0.3">
      <c r="L2407" s="171" t="str">
        <f t="shared" si="204"/>
        <v>-</v>
      </c>
      <c r="M2407" s="172">
        <f t="shared" si="203"/>
        <v>0</v>
      </c>
      <c r="N2407" s="172">
        <f t="shared" si="205"/>
        <v>0</v>
      </c>
      <c r="O2407" s="172">
        <f t="shared" si="206"/>
        <v>0</v>
      </c>
      <c r="P2407" s="172">
        <f t="shared" si="207"/>
        <v>0</v>
      </c>
    </row>
    <row r="2408" spans="12:16" ht="15" customHeight="1" x14ac:dyDescent="0.3">
      <c r="L2408" s="171" t="str">
        <f t="shared" si="204"/>
        <v>-</v>
      </c>
      <c r="M2408" s="172">
        <f t="shared" si="203"/>
        <v>0</v>
      </c>
      <c r="N2408" s="172">
        <f t="shared" si="205"/>
        <v>0</v>
      </c>
      <c r="O2408" s="172">
        <f t="shared" si="206"/>
        <v>0</v>
      </c>
      <c r="P2408" s="172">
        <f t="shared" si="207"/>
        <v>0</v>
      </c>
    </row>
    <row r="2409" spans="12:16" ht="15" customHeight="1" x14ac:dyDescent="0.3">
      <c r="L2409" s="171" t="str">
        <f t="shared" si="204"/>
        <v>-</v>
      </c>
      <c r="M2409" s="172">
        <f t="shared" si="203"/>
        <v>0</v>
      </c>
      <c r="N2409" s="172">
        <f t="shared" si="205"/>
        <v>0</v>
      </c>
      <c r="O2409" s="172">
        <f t="shared" si="206"/>
        <v>0</v>
      </c>
      <c r="P2409" s="172">
        <f t="shared" si="207"/>
        <v>0</v>
      </c>
    </row>
    <row r="2410" spans="12:16" ht="15" customHeight="1" x14ac:dyDescent="0.3">
      <c r="L2410" s="171" t="str">
        <f t="shared" si="204"/>
        <v>-</v>
      </c>
      <c r="M2410" s="172">
        <f t="shared" si="203"/>
        <v>0</v>
      </c>
      <c r="N2410" s="172">
        <f t="shared" si="205"/>
        <v>0</v>
      </c>
      <c r="O2410" s="172">
        <f t="shared" si="206"/>
        <v>0</v>
      </c>
      <c r="P2410" s="172">
        <f t="shared" si="207"/>
        <v>0</v>
      </c>
    </row>
    <row r="2411" spans="12:16" ht="15" customHeight="1" x14ac:dyDescent="0.3">
      <c r="L2411" s="171" t="str">
        <f t="shared" si="204"/>
        <v>-</v>
      </c>
      <c r="M2411" s="172">
        <f t="shared" si="203"/>
        <v>0</v>
      </c>
      <c r="N2411" s="172">
        <f t="shared" si="205"/>
        <v>0</v>
      </c>
      <c r="O2411" s="172">
        <f t="shared" si="206"/>
        <v>0</v>
      </c>
      <c r="P2411" s="172">
        <f t="shared" si="207"/>
        <v>0</v>
      </c>
    </row>
    <row r="2412" spans="12:16" ht="15" customHeight="1" x14ac:dyDescent="0.3">
      <c r="L2412" s="171" t="str">
        <f t="shared" si="204"/>
        <v>-</v>
      </c>
      <c r="M2412" s="172">
        <f t="shared" si="203"/>
        <v>0</v>
      </c>
      <c r="N2412" s="172">
        <f t="shared" si="205"/>
        <v>0</v>
      </c>
      <c r="O2412" s="172">
        <f t="shared" si="206"/>
        <v>0</v>
      </c>
      <c r="P2412" s="172">
        <f t="shared" si="207"/>
        <v>0</v>
      </c>
    </row>
    <row r="2413" spans="12:16" ht="15" customHeight="1" x14ac:dyDescent="0.3">
      <c r="L2413" s="171" t="str">
        <f t="shared" si="204"/>
        <v>-</v>
      </c>
      <c r="M2413" s="172">
        <f t="shared" si="203"/>
        <v>0</v>
      </c>
      <c r="N2413" s="172">
        <f t="shared" si="205"/>
        <v>0</v>
      </c>
      <c r="O2413" s="172">
        <f t="shared" si="206"/>
        <v>0</v>
      </c>
      <c r="P2413" s="172">
        <f t="shared" si="207"/>
        <v>0</v>
      </c>
    </row>
    <row r="2414" spans="12:16" ht="15" customHeight="1" x14ac:dyDescent="0.3">
      <c r="L2414" s="171" t="str">
        <f t="shared" si="204"/>
        <v>-</v>
      </c>
      <c r="M2414" s="172">
        <f t="shared" si="203"/>
        <v>0</v>
      </c>
      <c r="N2414" s="172">
        <f t="shared" si="205"/>
        <v>0</v>
      </c>
      <c r="O2414" s="172">
        <f t="shared" si="206"/>
        <v>0</v>
      </c>
      <c r="P2414" s="172">
        <f t="shared" si="207"/>
        <v>0</v>
      </c>
    </row>
    <row r="2415" spans="12:16" ht="15" customHeight="1" x14ac:dyDescent="0.3">
      <c r="L2415" s="171" t="str">
        <f t="shared" si="204"/>
        <v>-</v>
      </c>
      <c r="M2415" s="172">
        <f t="shared" si="203"/>
        <v>0</v>
      </c>
      <c r="N2415" s="172">
        <f t="shared" si="205"/>
        <v>0</v>
      </c>
      <c r="O2415" s="172">
        <f t="shared" si="206"/>
        <v>0</v>
      </c>
      <c r="P2415" s="172">
        <f t="shared" si="207"/>
        <v>0</v>
      </c>
    </row>
    <row r="2416" spans="12:16" ht="15" customHeight="1" x14ac:dyDescent="0.3">
      <c r="L2416" s="171" t="str">
        <f t="shared" si="204"/>
        <v>-</v>
      </c>
      <c r="M2416" s="172">
        <f t="shared" si="203"/>
        <v>0</v>
      </c>
      <c r="N2416" s="172">
        <f t="shared" si="205"/>
        <v>0</v>
      </c>
      <c r="O2416" s="172">
        <f t="shared" si="206"/>
        <v>0</v>
      </c>
      <c r="P2416" s="172">
        <f t="shared" si="207"/>
        <v>0</v>
      </c>
    </row>
    <row r="2417" spans="12:16" ht="15" customHeight="1" x14ac:dyDescent="0.3">
      <c r="L2417" s="171" t="str">
        <f t="shared" si="204"/>
        <v>-</v>
      </c>
      <c r="M2417" s="172">
        <f t="shared" si="203"/>
        <v>0</v>
      </c>
      <c r="N2417" s="172">
        <f t="shared" si="205"/>
        <v>0</v>
      </c>
      <c r="O2417" s="172">
        <f t="shared" si="206"/>
        <v>0</v>
      </c>
      <c r="P2417" s="172">
        <f t="shared" si="207"/>
        <v>0</v>
      </c>
    </row>
    <row r="2418" spans="12:16" ht="15" customHeight="1" x14ac:dyDescent="0.3">
      <c r="L2418" s="171" t="str">
        <f t="shared" si="204"/>
        <v>-</v>
      </c>
      <c r="M2418" s="172">
        <f t="shared" si="203"/>
        <v>0</v>
      </c>
      <c r="N2418" s="172">
        <f t="shared" si="205"/>
        <v>0</v>
      </c>
      <c r="O2418" s="172">
        <f t="shared" si="206"/>
        <v>0</v>
      </c>
      <c r="P2418" s="172">
        <f t="shared" si="207"/>
        <v>0</v>
      </c>
    </row>
    <row r="2419" spans="12:16" ht="15" customHeight="1" x14ac:dyDescent="0.3">
      <c r="L2419" s="171" t="str">
        <f t="shared" si="204"/>
        <v>-</v>
      </c>
      <c r="M2419" s="172">
        <f t="shared" si="203"/>
        <v>0</v>
      </c>
      <c r="N2419" s="172">
        <f t="shared" si="205"/>
        <v>0</v>
      </c>
      <c r="O2419" s="172">
        <f t="shared" si="206"/>
        <v>0</v>
      </c>
      <c r="P2419" s="172">
        <f t="shared" si="207"/>
        <v>0</v>
      </c>
    </row>
    <row r="2420" spans="12:16" ht="15" customHeight="1" x14ac:dyDescent="0.3">
      <c r="L2420" s="171" t="str">
        <f t="shared" si="204"/>
        <v>-</v>
      </c>
      <c r="M2420" s="172">
        <f t="shared" si="203"/>
        <v>0</v>
      </c>
      <c r="N2420" s="172">
        <f t="shared" si="205"/>
        <v>0</v>
      </c>
      <c r="O2420" s="172">
        <f t="shared" si="206"/>
        <v>0</v>
      </c>
      <c r="P2420" s="172">
        <f t="shared" si="207"/>
        <v>0</v>
      </c>
    </row>
    <row r="2421" spans="12:16" ht="15" customHeight="1" x14ac:dyDescent="0.3">
      <c r="L2421" s="171" t="str">
        <f t="shared" si="204"/>
        <v>-</v>
      </c>
      <c r="M2421" s="172">
        <f t="shared" si="203"/>
        <v>0</v>
      </c>
      <c r="N2421" s="172">
        <f t="shared" si="205"/>
        <v>0</v>
      </c>
      <c r="O2421" s="172">
        <f t="shared" si="206"/>
        <v>0</v>
      </c>
      <c r="P2421" s="172">
        <f t="shared" si="207"/>
        <v>0</v>
      </c>
    </row>
    <row r="2422" spans="12:16" ht="15" customHeight="1" x14ac:dyDescent="0.3">
      <c r="L2422" s="171" t="str">
        <f t="shared" si="204"/>
        <v>-</v>
      </c>
      <c r="M2422" s="172">
        <f t="shared" si="203"/>
        <v>0</v>
      </c>
      <c r="N2422" s="172">
        <f t="shared" si="205"/>
        <v>0</v>
      </c>
      <c r="O2422" s="172">
        <f t="shared" si="206"/>
        <v>0</v>
      </c>
      <c r="P2422" s="172">
        <f t="shared" si="207"/>
        <v>0</v>
      </c>
    </row>
    <row r="2423" spans="12:16" ht="15" customHeight="1" x14ac:dyDescent="0.3">
      <c r="L2423" s="171" t="str">
        <f t="shared" si="204"/>
        <v>-</v>
      </c>
      <c r="M2423" s="172">
        <f t="shared" si="203"/>
        <v>0</v>
      </c>
      <c r="N2423" s="172">
        <f t="shared" si="205"/>
        <v>0</v>
      </c>
      <c r="O2423" s="172">
        <f t="shared" si="206"/>
        <v>0</v>
      </c>
      <c r="P2423" s="172">
        <f t="shared" si="207"/>
        <v>0</v>
      </c>
    </row>
    <row r="2424" spans="12:16" ht="15" customHeight="1" x14ac:dyDescent="0.3">
      <c r="L2424" s="171" t="str">
        <f t="shared" si="204"/>
        <v>-</v>
      </c>
      <c r="M2424" s="172">
        <f t="shared" si="203"/>
        <v>0</v>
      </c>
      <c r="N2424" s="172">
        <f t="shared" si="205"/>
        <v>0</v>
      </c>
      <c r="O2424" s="172">
        <f t="shared" si="206"/>
        <v>0</v>
      </c>
      <c r="P2424" s="172">
        <f t="shared" si="207"/>
        <v>0</v>
      </c>
    </row>
    <row r="2425" spans="12:16" ht="15" customHeight="1" x14ac:dyDescent="0.3">
      <c r="L2425" s="171" t="str">
        <f t="shared" si="204"/>
        <v>-</v>
      </c>
      <c r="M2425" s="172">
        <f t="shared" si="203"/>
        <v>0</v>
      </c>
      <c r="N2425" s="172">
        <f t="shared" si="205"/>
        <v>0</v>
      </c>
      <c r="O2425" s="172">
        <f t="shared" si="206"/>
        <v>0</v>
      </c>
      <c r="P2425" s="172">
        <f t="shared" si="207"/>
        <v>0</v>
      </c>
    </row>
    <row r="2426" spans="12:16" ht="15" customHeight="1" x14ac:dyDescent="0.3">
      <c r="L2426" s="171" t="str">
        <f t="shared" si="204"/>
        <v>-</v>
      </c>
      <c r="M2426" s="172">
        <f t="shared" si="203"/>
        <v>0</v>
      </c>
      <c r="N2426" s="172">
        <f t="shared" si="205"/>
        <v>0</v>
      </c>
      <c r="O2426" s="172">
        <f t="shared" si="206"/>
        <v>0</v>
      </c>
      <c r="P2426" s="172">
        <f t="shared" si="207"/>
        <v>0</v>
      </c>
    </row>
    <row r="2427" spans="12:16" ht="15" customHeight="1" x14ac:dyDescent="0.3">
      <c r="L2427" s="171" t="str">
        <f t="shared" si="204"/>
        <v>-</v>
      </c>
      <c r="M2427" s="172">
        <f t="shared" si="203"/>
        <v>0</v>
      </c>
      <c r="N2427" s="172">
        <f t="shared" si="205"/>
        <v>0</v>
      </c>
      <c r="O2427" s="172">
        <f t="shared" si="206"/>
        <v>0</v>
      </c>
      <c r="P2427" s="172">
        <f t="shared" si="207"/>
        <v>0</v>
      </c>
    </row>
    <row r="2428" spans="12:16" ht="15" customHeight="1" x14ac:dyDescent="0.3">
      <c r="L2428" s="171" t="str">
        <f t="shared" si="204"/>
        <v>-</v>
      </c>
      <c r="M2428" s="172">
        <f t="shared" si="203"/>
        <v>0</v>
      </c>
      <c r="N2428" s="172">
        <f t="shared" si="205"/>
        <v>0</v>
      </c>
      <c r="O2428" s="172">
        <f t="shared" si="206"/>
        <v>0</v>
      </c>
      <c r="P2428" s="172">
        <f t="shared" si="207"/>
        <v>0</v>
      </c>
    </row>
    <row r="2429" spans="12:16" ht="15" customHeight="1" x14ac:dyDescent="0.3">
      <c r="L2429" s="171" t="str">
        <f t="shared" si="204"/>
        <v>-</v>
      </c>
      <c r="M2429" s="172">
        <f t="shared" si="203"/>
        <v>0</v>
      </c>
      <c r="N2429" s="172">
        <f t="shared" si="205"/>
        <v>0</v>
      </c>
      <c r="O2429" s="172">
        <f t="shared" si="206"/>
        <v>0</v>
      </c>
      <c r="P2429" s="172">
        <f t="shared" si="207"/>
        <v>0</v>
      </c>
    </row>
    <row r="2430" spans="12:16" ht="15" customHeight="1" x14ac:dyDescent="0.3">
      <c r="L2430" s="171" t="str">
        <f t="shared" si="204"/>
        <v>-</v>
      </c>
      <c r="M2430" s="172">
        <f t="shared" si="203"/>
        <v>0</v>
      </c>
      <c r="N2430" s="172">
        <f t="shared" si="205"/>
        <v>0</v>
      </c>
      <c r="O2430" s="172">
        <f t="shared" si="206"/>
        <v>0</v>
      </c>
      <c r="P2430" s="172">
        <f t="shared" si="207"/>
        <v>0</v>
      </c>
    </row>
    <row r="2431" spans="12:16" ht="15" customHeight="1" x14ac:dyDescent="0.3">
      <c r="L2431" s="171" t="str">
        <f t="shared" si="204"/>
        <v>-</v>
      </c>
      <c r="M2431" s="172">
        <f t="shared" si="203"/>
        <v>0</v>
      </c>
      <c r="N2431" s="172">
        <f t="shared" si="205"/>
        <v>0</v>
      </c>
      <c r="O2431" s="172">
        <f t="shared" si="206"/>
        <v>0</v>
      </c>
      <c r="P2431" s="172">
        <f t="shared" si="207"/>
        <v>0</v>
      </c>
    </row>
    <row r="2432" spans="12:16" ht="15" customHeight="1" x14ac:dyDescent="0.3">
      <c r="L2432" s="171" t="str">
        <f t="shared" si="204"/>
        <v>-</v>
      </c>
      <c r="M2432" s="172">
        <f t="shared" si="203"/>
        <v>0</v>
      </c>
      <c r="N2432" s="172">
        <f t="shared" si="205"/>
        <v>0</v>
      </c>
      <c r="O2432" s="172">
        <f t="shared" si="206"/>
        <v>0</v>
      </c>
      <c r="P2432" s="172">
        <f t="shared" si="207"/>
        <v>0</v>
      </c>
    </row>
    <row r="2433" spans="12:16" ht="15" customHeight="1" x14ac:dyDescent="0.3">
      <c r="L2433" s="171" t="str">
        <f t="shared" si="204"/>
        <v>-</v>
      </c>
      <c r="M2433" s="172">
        <f t="shared" si="203"/>
        <v>0</v>
      </c>
      <c r="N2433" s="172">
        <f t="shared" si="205"/>
        <v>0</v>
      </c>
      <c r="O2433" s="172">
        <f t="shared" si="206"/>
        <v>0</v>
      </c>
      <c r="P2433" s="172">
        <f t="shared" si="207"/>
        <v>0</v>
      </c>
    </row>
    <row r="2434" spans="12:16" ht="15" customHeight="1" x14ac:dyDescent="0.3">
      <c r="L2434" s="171" t="str">
        <f t="shared" si="204"/>
        <v>-</v>
      </c>
      <c r="M2434" s="172">
        <f t="shared" si="203"/>
        <v>0</v>
      </c>
      <c r="N2434" s="172">
        <f t="shared" si="205"/>
        <v>0</v>
      </c>
      <c r="O2434" s="172">
        <f t="shared" si="206"/>
        <v>0</v>
      </c>
      <c r="P2434" s="172">
        <f t="shared" si="207"/>
        <v>0</v>
      </c>
    </row>
    <row r="2435" spans="12:16" ht="15" customHeight="1" x14ac:dyDescent="0.3">
      <c r="L2435" s="171" t="str">
        <f t="shared" si="204"/>
        <v>-</v>
      </c>
      <c r="M2435" s="172">
        <f t="shared" si="203"/>
        <v>0</v>
      </c>
      <c r="N2435" s="172">
        <f t="shared" si="205"/>
        <v>0</v>
      </c>
      <c r="O2435" s="172">
        <f t="shared" si="206"/>
        <v>0</v>
      </c>
      <c r="P2435" s="172">
        <f t="shared" si="207"/>
        <v>0</v>
      </c>
    </row>
    <row r="2436" spans="12:16" ht="15" customHeight="1" x14ac:dyDescent="0.3">
      <c r="L2436" s="171" t="str">
        <f t="shared" si="204"/>
        <v>-</v>
      </c>
      <c r="M2436" s="172">
        <f t="shared" si="203"/>
        <v>0</v>
      </c>
      <c r="N2436" s="172">
        <f t="shared" si="205"/>
        <v>0</v>
      </c>
      <c r="O2436" s="172">
        <f t="shared" si="206"/>
        <v>0</v>
      </c>
      <c r="P2436" s="172">
        <f t="shared" si="207"/>
        <v>0</v>
      </c>
    </row>
    <row r="2437" spans="12:16" ht="15" customHeight="1" x14ac:dyDescent="0.3">
      <c r="L2437" s="171" t="str">
        <f t="shared" si="204"/>
        <v>-</v>
      </c>
      <c r="M2437" s="172">
        <f t="shared" si="203"/>
        <v>0</v>
      </c>
      <c r="N2437" s="172">
        <f t="shared" si="205"/>
        <v>0</v>
      </c>
      <c r="O2437" s="172">
        <f t="shared" si="206"/>
        <v>0</v>
      </c>
      <c r="P2437" s="172">
        <f t="shared" si="207"/>
        <v>0</v>
      </c>
    </row>
    <row r="2438" spans="12:16" ht="15" customHeight="1" x14ac:dyDescent="0.3">
      <c r="L2438" s="171" t="str">
        <f t="shared" si="204"/>
        <v>-</v>
      </c>
      <c r="M2438" s="172">
        <f t="shared" si="203"/>
        <v>0</v>
      </c>
      <c r="N2438" s="172">
        <f t="shared" si="205"/>
        <v>0</v>
      </c>
      <c r="O2438" s="172">
        <f t="shared" si="206"/>
        <v>0</v>
      </c>
      <c r="P2438" s="172">
        <f t="shared" si="207"/>
        <v>0</v>
      </c>
    </row>
    <row r="2439" spans="12:16" ht="15" customHeight="1" x14ac:dyDescent="0.3">
      <c r="L2439" s="171" t="str">
        <f t="shared" si="204"/>
        <v>-</v>
      </c>
      <c r="M2439" s="172">
        <f t="shared" si="203"/>
        <v>0</v>
      </c>
      <c r="N2439" s="172">
        <f t="shared" si="205"/>
        <v>0</v>
      </c>
      <c r="O2439" s="172">
        <f t="shared" si="206"/>
        <v>0</v>
      </c>
      <c r="P2439" s="172">
        <f t="shared" si="207"/>
        <v>0</v>
      </c>
    </row>
    <row r="2440" spans="12:16" ht="15" customHeight="1" x14ac:dyDescent="0.3">
      <c r="L2440" s="171" t="str">
        <f t="shared" si="204"/>
        <v>-</v>
      </c>
      <c r="M2440" s="172">
        <f t="shared" si="203"/>
        <v>0</v>
      </c>
      <c r="N2440" s="172">
        <f t="shared" si="205"/>
        <v>0</v>
      </c>
      <c r="O2440" s="172">
        <f t="shared" si="206"/>
        <v>0</v>
      </c>
      <c r="P2440" s="172">
        <f t="shared" si="207"/>
        <v>0</v>
      </c>
    </row>
    <row r="2441" spans="12:16" ht="15" customHeight="1" x14ac:dyDescent="0.3">
      <c r="L2441" s="171" t="str">
        <f t="shared" si="204"/>
        <v>-</v>
      </c>
      <c r="M2441" s="172">
        <f t="shared" si="203"/>
        <v>0</v>
      </c>
      <c r="N2441" s="172">
        <f t="shared" si="205"/>
        <v>0</v>
      </c>
      <c r="O2441" s="172">
        <f t="shared" si="206"/>
        <v>0</v>
      </c>
      <c r="P2441" s="172">
        <f t="shared" si="207"/>
        <v>0</v>
      </c>
    </row>
    <row r="2442" spans="12:16" ht="15" customHeight="1" x14ac:dyDescent="0.3">
      <c r="L2442" s="171" t="str">
        <f t="shared" si="204"/>
        <v>-</v>
      </c>
      <c r="M2442" s="172">
        <f t="shared" si="203"/>
        <v>0</v>
      </c>
      <c r="N2442" s="172">
        <f t="shared" si="205"/>
        <v>0</v>
      </c>
      <c r="O2442" s="172">
        <f t="shared" si="206"/>
        <v>0</v>
      </c>
      <c r="P2442" s="172">
        <f t="shared" si="207"/>
        <v>0</v>
      </c>
    </row>
    <row r="2443" spans="12:16" ht="15" customHeight="1" x14ac:dyDescent="0.3">
      <c r="L2443" s="171" t="str">
        <f t="shared" si="204"/>
        <v>-</v>
      </c>
      <c r="M2443" s="172">
        <f t="shared" si="203"/>
        <v>0</v>
      </c>
      <c r="N2443" s="172">
        <f t="shared" si="205"/>
        <v>0</v>
      </c>
      <c r="O2443" s="172">
        <f t="shared" si="206"/>
        <v>0</v>
      </c>
      <c r="P2443" s="172">
        <f t="shared" si="207"/>
        <v>0</v>
      </c>
    </row>
    <row r="2444" spans="12:16" ht="15" customHeight="1" x14ac:dyDescent="0.3">
      <c r="L2444" s="171" t="str">
        <f t="shared" si="204"/>
        <v>-</v>
      </c>
      <c r="M2444" s="172">
        <f t="shared" si="203"/>
        <v>0</v>
      </c>
      <c r="N2444" s="172">
        <f t="shared" si="205"/>
        <v>0</v>
      </c>
      <c r="O2444" s="172">
        <f t="shared" si="206"/>
        <v>0</v>
      </c>
      <c r="P2444" s="172">
        <f t="shared" si="207"/>
        <v>0</v>
      </c>
    </row>
    <row r="2445" spans="12:16" ht="15" customHeight="1" x14ac:dyDescent="0.3">
      <c r="L2445" s="171" t="str">
        <f t="shared" si="204"/>
        <v>-</v>
      </c>
      <c r="M2445" s="172">
        <f t="shared" si="203"/>
        <v>0</v>
      </c>
      <c r="N2445" s="172">
        <f t="shared" si="205"/>
        <v>0</v>
      </c>
      <c r="O2445" s="172">
        <f t="shared" si="206"/>
        <v>0</v>
      </c>
      <c r="P2445" s="172">
        <f t="shared" si="207"/>
        <v>0</v>
      </c>
    </row>
    <row r="2446" spans="12:16" ht="15" customHeight="1" x14ac:dyDescent="0.3">
      <c r="L2446" s="171" t="str">
        <f t="shared" si="204"/>
        <v>-</v>
      </c>
      <c r="M2446" s="172">
        <f t="shared" si="203"/>
        <v>0</v>
      </c>
      <c r="N2446" s="172">
        <f t="shared" si="205"/>
        <v>0</v>
      </c>
      <c r="O2446" s="172">
        <f t="shared" si="206"/>
        <v>0</v>
      </c>
      <c r="P2446" s="172">
        <f t="shared" si="207"/>
        <v>0</v>
      </c>
    </row>
    <row r="2447" spans="12:16" ht="15" customHeight="1" x14ac:dyDescent="0.3">
      <c r="L2447" s="171" t="str">
        <f t="shared" si="204"/>
        <v>-</v>
      </c>
      <c r="M2447" s="172">
        <f t="shared" si="203"/>
        <v>0</v>
      </c>
      <c r="N2447" s="172">
        <f t="shared" si="205"/>
        <v>0</v>
      </c>
      <c r="O2447" s="172">
        <f t="shared" si="206"/>
        <v>0</v>
      </c>
      <c r="P2447" s="172">
        <f t="shared" si="207"/>
        <v>0</v>
      </c>
    </row>
    <row r="2448" spans="12:16" ht="15" customHeight="1" x14ac:dyDescent="0.3">
      <c r="L2448" s="171" t="str">
        <f t="shared" si="204"/>
        <v>-</v>
      </c>
      <c r="M2448" s="172">
        <f t="shared" si="203"/>
        <v>0</v>
      </c>
      <c r="N2448" s="172">
        <f t="shared" si="205"/>
        <v>0</v>
      </c>
      <c r="O2448" s="172">
        <f t="shared" si="206"/>
        <v>0</v>
      </c>
      <c r="P2448" s="172">
        <f t="shared" si="207"/>
        <v>0</v>
      </c>
    </row>
    <row r="2449" spans="12:16" ht="15" customHeight="1" x14ac:dyDescent="0.3">
      <c r="L2449" s="171" t="str">
        <f t="shared" si="204"/>
        <v>-</v>
      </c>
      <c r="M2449" s="172">
        <f t="shared" si="203"/>
        <v>0</v>
      </c>
      <c r="N2449" s="172">
        <f t="shared" si="205"/>
        <v>0</v>
      </c>
      <c r="O2449" s="172">
        <f t="shared" si="206"/>
        <v>0</v>
      </c>
      <c r="P2449" s="172">
        <f t="shared" si="207"/>
        <v>0</v>
      </c>
    </row>
    <row r="2450" spans="12:16" ht="15" customHeight="1" x14ac:dyDescent="0.3">
      <c r="L2450" s="171" t="str">
        <f t="shared" si="204"/>
        <v>-</v>
      </c>
      <c r="M2450" s="172">
        <f t="shared" si="203"/>
        <v>0</v>
      </c>
      <c r="N2450" s="172">
        <f t="shared" si="205"/>
        <v>0</v>
      </c>
      <c r="O2450" s="172">
        <f t="shared" si="206"/>
        <v>0</v>
      </c>
      <c r="P2450" s="172">
        <f t="shared" si="207"/>
        <v>0</v>
      </c>
    </row>
    <row r="2451" spans="12:16" ht="15" customHeight="1" x14ac:dyDescent="0.3">
      <c r="L2451" s="171" t="str">
        <f t="shared" si="204"/>
        <v>-</v>
      </c>
      <c r="M2451" s="172">
        <f t="shared" ref="M2451:M2514" si="208">IFERROR(VLOOKUP(L2451,$B$19:$E$80,4,FALSE),0)</f>
        <v>0</v>
      </c>
      <c r="N2451" s="172">
        <f t="shared" si="205"/>
        <v>0</v>
      </c>
      <c r="O2451" s="172">
        <f t="shared" si="206"/>
        <v>0</v>
      </c>
      <c r="P2451" s="172">
        <f t="shared" si="207"/>
        <v>0</v>
      </c>
    </row>
    <row r="2452" spans="12:16" ht="15" customHeight="1" x14ac:dyDescent="0.3">
      <c r="L2452" s="171" t="str">
        <f t="shared" ref="L2452:L2515" si="209">IFERROR(IF(MAX(L2451+1,$F$5+1)&gt;$J$10,"-",MAX(L2451+1,$F$5+1)),"-")</f>
        <v>-</v>
      </c>
      <c r="M2452" s="172">
        <f t="shared" si="208"/>
        <v>0</v>
      </c>
      <c r="N2452" s="172">
        <f t="shared" ref="N2452:N2515" si="210">IF(ISNUMBER(N2451),N2451-M2452,$E$8)</f>
        <v>0</v>
      </c>
      <c r="O2452" s="172">
        <f t="shared" ref="O2452:O2515" si="211">IFERROR(IF(ISNUMBER(N2451),N2451,$E$8)*IF(L2452&gt;=$J$8,$E$13,$E$12)/IF(MOD(YEAR(L2452),4),365,366)*IF(ISBLANK(L2451),L2452-$F$5,L2452-L2451),0)</f>
        <v>0</v>
      </c>
      <c r="P2452" s="172">
        <f t="shared" ref="P2452:P2515" si="212">IFERROR(IF(ISNUMBER(N2451),N2451,$E$8)*3%/IF(MOD(YEAR(L2452),4),365,366)*IF(ISBLANK(L2451),(L2452-$F$5),L2452-L2451),0)</f>
        <v>0</v>
      </c>
    </row>
    <row r="2453" spans="12:16" ht="15" customHeight="1" x14ac:dyDescent="0.3">
      <c r="L2453" s="171" t="str">
        <f t="shared" si="209"/>
        <v>-</v>
      </c>
      <c r="M2453" s="172">
        <f t="shared" si="208"/>
        <v>0</v>
      </c>
      <c r="N2453" s="172">
        <f t="shared" si="210"/>
        <v>0</v>
      </c>
      <c r="O2453" s="172">
        <f t="shared" si="211"/>
        <v>0</v>
      </c>
      <c r="P2453" s="172">
        <f t="shared" si="212"/>
        <v>0</v>
      </c>
    </row>
    <row r="2454" spans="12:16" ht="15" customHeight="1" x14ac:dyDescent="0.3">
      <c r="L2454" s="171" t="str">
        <f t="shared" si="209"/>
        <v>-</v>
      </c>
      <c r="M2454" s="172">
        <f t="shared" si="208"/>
        <v>0</v>
      </c>
      <c r="N2454" s="172">
        <f t="shared" si="210"/>
        <v>0</v>
      </c>
      <c r="O2454" s="172">
        <f t="shared" si="211"/>
        <v>0</v>
      </c>
      <c r="P2454" s="172">
        <f t="shared" si="212"/>
        <v>0</v>
      </c>
    </row>
    <row r="2455" spans="12:16" ht="15" customHeight="1" x14ac:dyDescent="0.3">
      <c r="L2455" s="171" t="str">
        <f t="shared" si="209"/>
        <v>-</v>
      </c>
      <c r="M2455" s="172">
        <f t="shared" si="208"/>
        <v>0</v>
      </c>
      <c r="N2455" s="172">
        <f t="shared" si="210"/>
        <v>0</v>
      </c>
      <c r="O2455" s="172">
        <f t="shared" si="211"/>
        <v>0</v>
      </c>
      <c r="P2455" s="172">
        <f t="shared" si="212"/>
        <v>0</v>
      </c>
    </row>
    <row r="2456" spans="12:16" ht="15" customHeight="1" x14ac:dyDescent="0.3">
      <c r="L2456" s="171" t="str">
        <f t="shared" si="209"/>
        <v>-</v>
      </c>
      <c r="M2456" s="172">
        <f t="shared" si="208"/>
        <v>0</v>
      </c>
      <c r="N2456" s="172">
        <f t="shared" si="210"/>
        <v>0</v>
      </c>
      <c r="O2456" s="172">
        <f t="shared" si="211"/>
        <v>0</v>
      </c>
      <c r="P2456" s="172">
        <f t="shared" si="212"/>
        <v>0</v>
      </c>
    </row>
    <row r="2457" spans="12:16" ht="15" customHeight="1" x14ac:dyDescent="0.3">
      <c r="L2457" s="171" t="str">
        <f t="shared" si="209"/>
        <v>-</v>
      </c>
      <c r="M2457" s="172">
        <f t="shared" si="208"/>
        <v>0</v>
      </c>
      <c r="N2457" s="172">
        <f t="shared" si="210"/>
        <v>0</v>
      </c>
      <c r="O2457" s="172">
        <f t="shared" si="211"/>
        <v>0</v>
      </c>
      <c r="P2457" s="172">
        <f t="shared" si="212"/>
        <v>0</v>
      </c>
    </row>
    <row r="2458" spans="12:16" ht="15" customHeight="1" x14ac:dyDescent="0.3">
      <c r="L2458" s="171" t="str">
        <f t="shared" si="209"/>
        <v>-</v>
      </c>
      <c r="M2458" s="172">
        <f t="shared" si="208"/>
        <v>0</v>
      </c>
      <c r="N2458" s="172">
        <f t="shared" si="210"/>
        <v>0</v>
      </c>
      <c r="O2458" s="172">
        <f t="shared" si="211"/>
        <v>0</v>
      </c>
      <c r="P2458" s="172">
        <f t="shared" si="212"/>
        <v>0</v>
      </c>
    </row>
    <row r="2459" spans="12:16" ht="15" customHeight="1" x14ac:dyDescent="0.3">
      <c r="L2459" s="171" t="str">
        <f t="shared" si="209"/>
        <v>-</v>
      </c>
      <c r="M2459" s="172">
        <f t="shared" si="208"/>
        <v>0</v>
      </c>
      <c r="N2459" s="172">
        <f t="shared" si="210"/>
        <v>0</v>
      </c>
      <c r="O2459" s="172">
        <f t="shared" si="211"/>
        <v>0</v>
      </c>
      <c r="P2459" s="172">
        <f t="shared" si="212"/>
        <v>0</v>
      </c>
    </row>
    <row r="2460" spans="12:16" ht="15" customHeight="1" x14ac:dyDescent="0.3">
      <c r="L2460" s="171" t="str">
        <f t="shared" si="209"/>
        <v>-</v>
      </c>
      <c r="M2460" s="172">
        <f t="shared" si="208"/>
        <v>0</v>
      </c>
      <c r="N2460" s="172">
        <f t="shared" si="210"/>
        <v>0</v>
      </c>
      <c r="O2460" s="172">
        <f t="shared" si="211"/>
        <v>0</v>
      </c>
      <c r="P2460" s="172">
        <f t="shared" si="212"/>
        <v>0</v>
      </c>
    </row>
    <row r="2461" spans="12:16" ht="15" customHeight="1" x14ac:dyDescent="0.3">
      <c r="L2461" s="171" t="str">
        <f t="shared" si="209"/>
        <v>-</v>
      </c>
      <c r="M2461" s="172">
        <f t="shared" si="208"/>
        <v>0</v>
      </c>
      <c r="N2461" s="172">
        <f t="shared" si="210"/>
        <v>0</v>
      </c>
      <c r="O2461" s="172">
        <f t="shared" si="211"/>
        <v>0</v>
      </c>
      <c r="P2461" s="172">
        <f t="shared" si="212"/>
        <v>0</v>
      </c>
    </row>
    <row r="2462" spans="12:16" ht="15" customHeight="1" x14ac:dyDescent="0.3">
      <c r="L2462" s="171" t="str">
        <f t="shared" si="209"/>
        <v>-</v>
      </c>
      <c r="M2462" s="172">
        <f t="shared" si="208"/>
        <v>0</v>
      </c>
      <c r="N2462" s="172">
        <f t="shared" si="210"/>
        <v>0</v>
      </c>
      <c r="O2462" s="172">
        <f t="shared" si="211"/>
        <v>0</v>
      </c>
      <c r="P2462" s="172">
        <f t="shared" si="212"/>
        <v>0</v>
      </c>
    </row>
    <row r="2463" spans="12:16" ht="15" customHeight="1" x14ac:dyDescent="0.3">
      <c r="L2463" s="171" t="str">
        <f t="shared" si="209"/>
        <v>-</v>
      </c>
      <c r="M2463" s="172">
        <f t="shared" si="208"/>
        <v>0</v>
      </c>
      <c r="N2463" s="172">
        <f t="shared" si="210"/>
        <v>0</v>
      </c>
      <c r="O2463" s="172">
        <f t="shared" si="211"/>
        <v>0</v>
      </c>
      <c r="P2463" s="172">
        <f t="shared" si="212"/>
        <v>0</v>
      </c>
    </row>
    <row r="2464" spans="12:16" ht="15" customHeight="1" x14ac:dyDescent="0.3">
      <c r="L2464" s="171" t="str">
        <f t="shared" si="209"/>
        <v>-</v>
      </c>
      <c r="M2464" s="172">
        <f t="shared" si="208"/>
        <v>0</v>
      </c>
      <c r="N2464" s="172">
        <f t="shared" si="210"/>
        <v>0</v>
      </c>
      <c r="O2464" s="172">
        <f t="shared" si="211"/>
        <v>0</v>
      </c>
      <c r="P2464" s="172">
        <f t="shared" si="212"/>
        <v>0</v>
      </c>
    </row>
    <row r="2465" spans="12:16" ht="15" customHeight="1" x14ac:dyDescent="0.3">
      <c r="L2465" s="171" t="str">
        <f t="shared" si="209"/>
        <v>-</v>
      </c>
      <c r="M2465" s="172">
        <f t="shared" si="208"/>
        <v>0</v>
      </c>
      <c r="N2465" s="172">
        <f t="shared" si="210"/>
        <v>0</v>
      </c>
      <c r="O2465" s="172">
        <f t="shared" si="211"/>
        <v>0</v>
      </c>
      <c r="P2465" s="172">
        <f t="shared" si="212"/>
        <v>0</v>
      </c>
    </row>
    <row r="2466" spans="12:16" ht="15" customHeight="1" x14ac:dyDescent="0.3">
      <c r="L2466" s="171" t="str">
        <f t="shared" si="209"/>
        <v>-</v>
      </c>
      <c r="M2466" s="172">
        <f t="shared" si="208"/>
        <v>0</v>
      </c>
      <c r="N2466" s="172">
        <f t="shared" si="210"/>
        <v>0</v>
      </c>
      <c r="O2466" s="172">
        <f t="shared" si="211"/>
        <v>0</v>
      </c>
      <c r="P2466" s="172">
        <f t="shared" si="212"/>
        <v>0</v>
      </c>
    </row>
    <row r="2467" spans="12:16" ht="15" customHeight="1" x14ac:dyDescent="0.3">
      <c r="L2467" s="171" t="str">
        <f t="shared" si="209"/>
        <v>-</v>
      </c>
      <c r="M2467" s="172">
        <f t="shared" si="208"/>
        <v>0</v>
      </c>
      <c r="N2467" s="172">
        <f t="shared" si="210"/>
        <v>0</v>
      </c>
      <c r="O2467" s="172">
        <f t="shared" si="211"/>
        <v>0</v>
      </c>
      <c r="P2467" s="172">
        <f t="shared" si="212"/>
        <v>0</v>
      </c>
    </row>
    <row r="2468" spans="12:16" ht="15" customHeight="1" x14ac:dyDescent="0.3">
      <c r="L2468" s="171" t="str">
        <f t="shared" si="209"/>
        <v>-</v>
      </c>
      <c r="M2468" s="172">
        <f t="shared" si="208"/>
        <v>0</v>
      </c>
      <c r="N2468" s="172">
        <f t="shared" si="210"/>
        <v>0</v>
      </c>
      <c r="O2468" s="172">
        <f t="shared" si="211"/>
        <v>0</v>
      </c>
      <c r="P2468" s="172">
        <f t="shared" si="212"/>
        <v>0</v>
      </c>
    </row>
    <row r="2469" spans="12:16" ht="15" customHeight="1" x14ac:dyDescent="0.3">
      <c r="L2469" s="171" t="str">
        <f t="shared" si="209"/>
        <v>-</v>
      </c>
      <c r="M2469" s="172">
        <f t="shared" si="208"/>
        <v>0</v>
      </c>
      <c r="N2469" s="172">
        <f t="shared" si="210"/>
        <v>0</v>
      </c>
      <c r="O2469" s="172">
        <f t="shared" si="211"/>
        <v>0</v>
      </c>
      <c r="P2469" s="172">
        <f t="shared" si="212"/>
        <v>0</v>
      </c>
    </row>
    <row r="2470" spans="12:16" ht="15" customHeight="1" x14ac:dyDescent="0.3">
      <c r="L2470" s="171" t="str">
        <f t="shared" si="209"/>
        <v>-</v>
      </c>
      <c r="M2470" s="172">
        <f t="shared" si="208"/>
        <v>0</v>
      </c>
      <c r="N2470" s="172">
        <f t="shared" si="210"/>
        <v>0</v>
      </c>
      <c r="O2470" s="172">
        <f t="shared" si="211"/>
        <v>0</v>
      </c>
      <c r="P2470" s="172">
        <f t="shared" si="212"/>
        <v>0</v>
      </c>
    </row>
    <row r="2471" spans="12:16" ht="15" customHeight="1" x14ac:dyDescent="0.3">
      <c r="L2471" s="171" t="str">
        <f t="shared" si="209"/>
        <v>-</v>
      </c>
      <c r="M2471" s="172">
        <f t="shared" si="208"/>
        <v>0</v>
      </c>
      <c r="N2471" s="172">
        <f t="shared" si="210"/>
        <v>0</v>
      </c>
      <c r="O2471" s="172">
        <f t="shared" si="211"/>
        <v>0</v>
      </c>
      <c r="P2471" s="172">
        <f t="shared" si="212"/>
        <v>0</v>
      </c>
    </row>
    <row r="2472" spans="12:16" ht="15" customHeight="1" x14ac:dyDescent="0.3">
      <c r="L2472" s="171" t="str">
        <f t="shared" si="209"/>
        <v>-</v>
      </c>
      <c r="M2472" s="172">
        <f t="shared" si="208"/>
        <v>0</v>
      </c>
      <c r="N2472" s="172">
        <f t="shared" si="210"/>
        <v>0</v>
      </c>
      <c r="O2472" s="172">
        <f t="shared" si="211"/>
        <v>0</v>
      </c>
      <c r="P2472" s="172">
        <f t="shared" si="212"/>
        <v>0</v>
      </c>
    </row>
    <row r="2473" spans="12:16" ht="15" customHeight="1" x14ac:dyDescent="0.3">
      <c r="L2473" s="171" t="str">
        <f t="shared" si="209"/>
        <v>-</v>
      </c>
      <c r="M2473" s="172">
        <f t="shared" si="208"/>
        <v>0</v>
      </c>
      <c r="N2473" s="172">
        <f t="shared" si="210"/>
        <v>0</v>
      </c>
      <c r="O2473" s="172">
        <f t="shared" si="211"/>
        <v>0</v>
      </c>
      <c r="P2473" s="172">
        <f t="shared" si="212"/>
        <v>0</v>
      </c>
    </row>
    <row r="2474" spans="12:16" ht="15" customHeight="1" x14ac:dyDescent="0.3">
      <c r="L2474" s="171" t="str">
        <f t="shared" si="209"/>
        <v>-</v>
      </c>
      <c r="M2474" s="172">
        <f t="shared" si="208"/>
        <v>0</v>
      </c>
      <c r="N2474" s="172">
        <f t="shared" si="210"/>
        <v>0</v>
      </c>
      <c r="O2474" s="172">
        <f t="shared" si="211"/>
        <v>0</v>
      </c>
      <c r="P2474" s="172">
        <f t="shared" si="212"/>
        <v>0</v>
      </c>
    </row>
    <row r="2475" spans="12:16" ht="15" customHeight="1" x14ac:dyDescent="0.3">
      <c r="L2475" s="171" t="str">
        <f t="shared" si="209"/>
        <v>-</v>
      </c>
      <c r="M2475" s="172">
        <f t="shared" si="208"/>
        <v>0</v>
      </c>
      <c r="N2475" s="172">
        <f t="shared" si="210"/>
        <v>0</v>
      </c>
      <c r="O2475" s="172">
        <f t="shared" si="211"/>
        <v>0</v>
      </c>
      <c r="P2475" s="172">
        <f t="shared" si="212"/>
        <v>0</v>
      </c>
    </row>
    <row r="2476" spans="12:16" ht="15" customHeight="1" x14ac:dyDescent="0.3">
      <c r="L2476" s="171" t="str">
        <f t="shared" si="209"/>
        <v>-</v>
      </c>
      <c r="M2476" s="172">
        <f t="shared" si="208"/>
        <v>0</v>
      </c>
      <c r="N2476" s="172">
        <f t="shared" si="210"/>
        <v>0</v>
      </c>
      <c r="O2476" s="172">
        <f t="shared" si="211"/>
        <v>0</v>
      </c>
      <c r="P2476" s="172">
        <f t="shared" si="212"/>
        <v>0</v>
      </c>
    </row>
    <row r="2477" spans="12:16" ht="15" customHeight="1" x14ac:dyDescent="0.3">
      <c r="L2477" s="171" t="str">
        <f t="shared" si="209"/>
        <v>-</v>
      </c>
      <c r="M2477" s="172">
        <f t="shared" si="208"/>
        <v>0</v>
      </c>
      <c r="N2477" s="172">
        <f t="shared" si="210"/>
        <v>0</v>
      </c>
      <c r="O2477" s="172">
        <f t="shared" si="211"/>
        <v>0</v>
      </c>
      <c r="P2477" s="172">
        <f t="shared" si="212"/>
        <v>0</v>
      </c>
    </row>
    <row r="2478" spans="12:16" ht="15" customHeight="1" x14ac:dyDescent="0.3">
      <c r="L2478" s="171" t="str">
        <f t="shared" si="209"/>
        <v>-</v>
      </c>
      <c r="M2478" s="172">
        <f t="shared" si="208"/>
        <v>0</v>
      </c>
      <c r="N2478" s="172">
        <f t="shared" si="210"/>
        <v>0</v>
      </c>
      <c r="O2478" s="172">
        <f t="shared" si="211"/>
        <v>0</v>
      </c>
      <c r="P2478" s="172">
        <f t="shared" si="212"/>
        <v>0</v>
      </c>
    </row>
    <row r="2479" spans="12:16" ht="15" customHeight="1" x14ac:dyDescent="0.3">
      <c r="L2479" s="171" t="str">
        <f t="shared" si="209"/>
        <v>-</v>
      </c>
      <c r="M2479" s="172">
        <f t="shared" si="208"/>
        <v>0</v>
      </c>
      <c r="N2479" s="172">
        <f t="shared" si="210"/>
        <v>0</v>
      </c>
      <c r="O2479" s="172">
        <f t="shared" si="211"/>
        <v>0</v>
      </c>
      <c r="P2479" s="172">
        <f t="shared" si="212"/>
        <v>0</v>
      </c>
    </row>
    <row r="2480" spans="12:16" ht="15" customHeight="1" x14ac:dyDescent="0.3">
      <c r="L2480" s="171" t="str">
        <f t="shared" si="209"/>
        <v>-</v>
      </c>
      <c r="M2480" s="172">
        <f t="shared" si="208"/>
        <v>0</v>
      </c>
      <c r="N2480" s="172">
        <f t="shared" si="210"/>
        <v>0</v>
      </c>
      <c r="O2480" s="172">
        <f t="shared" si="211"/>
        <v>0</v>
      </c>
      <c r="P2480" s="172">
        <f t="shared" si="212"/>
        <v>0</v>
      </c>
    </row>
    <row r="2481" spans="12:16" ht="15" customHeight="1" x14ac:dyDescent="0.3">
      <c r="L2481" s="171" t="str">
        <f t="shared" si="209"/>
        <v>-</v>
      </c>
      <c r="M2481" s="172">
        <f t="shared" si="208"/>
        <v>0</v>
      </c>
      <c r="N2481" s="172">
        <f t="shared" si="210"/>
        <v>0</v>
      </c>
      <c r="O2481" s="172">
        <f t="shared" si="211"/>
        <v>0</v>
      </c>
      <c r="P2481" s="172">
        <f t="shared" si="212"/>
        <v>0</v>
      </c>
    </row>
    <row r="2482" spans="12:16" ht="15" customHeight="1" x14ac:dyDescent="0.3">
      <c r="L2482" s="171" t="str">
        <f t="shared" si="209"/>
        <v>-</v>
      </c>
      <c r="M2482" s="172">
        <f t="shared" si="208"/>
        <v>0</v>
      </c>
      <c r="N2482" s="172">
        <f t="shared" si="210"/>
        <v>0</v>
      </c>
      <c r="O2482" s="172">
        <f t="shared" si="211"/>
        <v>0</v>
      </c>
      <c r="P2482" s="172">
        <f t="shared" si="212"/>
        <v>0</v>
      </c>
    </row>
    <row r="2483" spans="12:16" ht="15" customHeight="1" x14ac:dyDescent="0.3">
      <c r="L2483" s="171" t="str">
        <f t="shared" si="209"/>
        <v>-</v>
      </c>
      <c r="M2483" s="172">
        <f t="shared" si="208"/>
        <v>0</v>
      </c>
      <c r="N2483" s="172">
        <f t="shared" si="210"/>
        <v>0</v>
      </c>
      <c r="O2483" s="172">
        <f t="shared" si="211"/>
        <v>0</v>
      </c>
      <c r="P2483" s="172">
        <f t="shared" si="212"/>
        <v>0</v>
      </c>
    </row>
    <row r="2484" spans="12:16" ht="15" customHeight="1" x14ac:dyDescent="0.3">
      <c r="L2484" s="171" t="str">
        <f t="shared" si="209"/>
        <v>-</v>
      </c>
      <c r="M2484" s="172">
        <f t="shared" si="208"/>
        <v>0</v>
      </c>
      <c r="N2484" s="172">
        <f t="shared" si="210"/>
        <v>0</v>
      </c>
      <c r="O2484" s="172">
        <f t="shared" si="211"/>
        <v>0</v>
      </c>
      <c r="P2484" s="172">
        <f t="shared" si="212"/>
        <v>0</v>
      </c>
    </row>
    <row r="2485" spans="12:16" ht="15" customHeight="1" x14ac:dyDescent="0.3">
      <c r="L2485" s="171" t="str">
        <f t="shared" si="209"/>
        <v>-</v>
      </c>
      <c r="M2485" s="172">
        <f t="shared" si="208"/>
        <v>0</v>
      </c>
      <c r="N2485" s="172">
        <f t="shared" si="210"/>
        <v>0</v>
      </c>
      <c r="O2485" s="172">
        <f t="shared" si="211"/>
        <v>0</v>
      </c>
      <c r="P2485" s="172">
        <f t="shared" si="212"/>
        <v>0</v>
      </c>
    </row>
    <row r="2486" spans="12:16" ht="15" customHeight="1" x14ac:dyDescent="0.3">
      <c r="L2486" s="171" t="str">
        <f t="shared" si="209"/>
        <v>-</v>
      </c>
      <c r="M2486" s="172">
        <f t="shared" si="208"/>
        <v>0</v>
      </c>
      <c r="N2486" s="172">
        <f t="shared" si="210"/>
        <v>0</v>
      </c>
      <c r="O2486" s="172">
        <f t="shared" si="211"/>
        <v>0</v>
      </c>
      <c r="P2486" s="172">
        <f t="shared" si="212"/>
        <v>0</v>
      </c>
    </row>
    <row r="2487" spans="12:16" ht="15" customHeight="1" x14ac:dyDescent="0.3">
      <c r="L2487" s="171" t="str">
        <f t="shared" si="209"/>
        <v>-</v>
      </c>
      <c r="M2487" s="172">
        <f t="shared" si="208"/>
        <v>0</v>
      </c>
      <c r="N2487" s="172">
        <f t="shared" si="210"/>
        <v>0</v>
      </c>
      <c r="O2487" s="172">
        <f t="shared" si="211"/>
        <v>0</v>
      </c>
      <c r="P2487" s="172">
        <f t="shared" si="212"/>
        <v>0</v>
      </c>
    </row>
    <row r="2488" spans="12:16" ht="15" customHeight="1" x14ac:dyDescent="0.3">
      <c r="L2488" s="171" t="str">
        <f t="shared" si="209"/>
        <v>-</v>
      </c>
      <c r="M2488" s="172">
        <f t="shared" si="208"/>
        <v>0</v>
      </c>
      <c r="N2488" s="172">
        <f t="shared" si="210"/>
        <v>0</v>
      </c>
      <c r="O2488" s="172">
        <f t="shared" si="211"/>
        <v>0</v>
      </c>
      <c r="P2488" s="172">
        <f t="shared" si="212"/>
        <v>0</v>
      </c>
    </row>
    <row r="2489" spans="12:16" ht="15" customHeight="1" x14ac:dyDescent="0.3">
      <c r="L2489" s="171" t="str">
        <f t="shared" si="209"/>
        <v>-</v>
      </c>
      <c r="M2489" s="172">
        <f t="shared" si="208"/>
        <v>0</v>
      </c>
      <c r="N2489" s="172">
        <f t="shared" si="210"/>
        <v>0</v>
      </c>
      <c r="O2489" s="172">
        <f t="shared" si="211"/>
        <v>0</v>
      </c>
      <c r="P2489" s="172">
        <f t="shared" si="212"/>
        <v>0</v>
      </c>
    </row>
    <row r="2490" spans="12:16" ht="15" customHeight="1" x14ac:dyDescent="0.3">
      <c r="L2490" s="171" t="str">
        <f t="shared" si="209"/>
        <v>-</v>
      </c>
      <c r="M2490" s="172">
        <f t="shared" si="208"/>
        <v>0</v>
      </c>
      <c r="N2490" s="172">
        <f t="shared" si="210"/>
        <v>0</v>
      </c>
      <c r="O2490" s="172">
        <f t="shared" si="211"/>
        <v>0</v>
      </c>
      <c r="P2490" s="172">
        <f t="shared" si="212"/>
        <v>0</v>
      </c>
    </row>
    <row r="2491" spans="12:16" ht="15" customHeight="1" x14ac:dyDescent="0.3">
      <c r="L2491" s="171" t="str">
        <f t="shared" si="209"/>
        <v>-</v>
      </c>
      <c r="M2491" s="172">
        <f t="shared" si="208"/>
        <v>0</v>
      </c>
      <c r="N2491" s="172">
        <f t="shared" si="210"/>
        <v>0</v>
      </c>
      <c r="O2491" s="172">
        <f t="shared" si="211"/>
        <v>0</v>
      </c>
      <c r="P2491" s="172">
        <f t="shared" si="212"/>
        <v>0</v>
      </c>
    </row>
    <row r="2492" spans="12:16" ht="15" customHeight="1" x14ac:dyDescent="0.3">
      <c r="L2492" s="171" t="str">
        <f t="shared" si="209"/>
        <v>-</v>
      </c>
      <c r="M2492" s="172">
        <f t="shared" si="208"/>
        <v>0</v>
      </c>
      <c r="N2492" s="172">
        <f t="shared" si="210"/>
        <v>0</v>
      </c>
      <c r="O2492" s="172">
        <f t="shared" si="211"/>
        <v>0</v>
      </c>
      <c r="P2492" s="172">
        <f t="shared" si="212"/>
        <v>0</v>
      </c>
    </row>
    <row r="2493" spans="12:16" ht="15" customHeight="1" x14ac:dyDescent="0.3">
      <c r="L2493" s="171" t="str">
        <f t="shared" si="209"/>
        <v>-</v>
      </c>
      <c r="M2493" s="172">
        <f t="shared" si="208"/>
        <v>0</v>
      </c>
      <c r="N2493" s="172">
        <f t="shared" si="210"/>
        <v>0</v>
      </c>
      <c r="O2493" s="172">
        <f t="shared" si="211"/>
        <v>0</v>
      </c>
      <c r="P2493" s="172">
        <f t="shared" si="212"/>
        <v>0</v>
      </c>
    </row>
    <row r="2494" spans="12:16" ht="15" customHeight="1" x14ac:dyDescent="0.3">
      <c r="L2494" s="171" t="str">
        <f t="shared" si="209"/>
        <v>-</v>
      </c>
      <c r="M2494" s="172">
        <f t="shared" si="208"/>
        <v>0</v>
      </c>
      <c r="N2494" s="172">
        <f t="shared" si="210"/>
        <v>0</v>
      </c>
      <c r="O2494" s="172">
        <f t="shared" si="211"/>
        <v>0</v>
      </c>
      <c r="P2494" s="172">
        <f t="shared" si="212"/>
        <v>0</v>
      </c>
    </row>
    <row r="2495" spans="12:16" ht="15" customHeight="1" x14ac:dyDescent="0.3">
      <c r="L2495" s="171" t="str">
        <f t="shared" si="209"/>
        <v>-</v>
      </c>
      <c r="M2495" s="172">
        <f t="shared" si="208"/>
        <v>0</v>
      </c>
      <c r="N2495" s="172">
        <f t="shared" si="210"/>
        <v>0</v>
      </c>
      <c r="O2495" s="172">
        <f t="shared" si="211"/>
        <v>0</v>
      </c>
      <c r="P2495" s="172">
        <f t="shared" si="212"/>
        <v>0</v>
      </c>
    </row>
    <row r="2496" spans="12:16" ht="15" customHeight="1" x14ac:dyDescent="0.3">
      <c r="L2496" s="171" t="str">
        <f t="shared" si="209"/>
        <v>-</v>
      </c>
      <c r="M2496" s="172">
        <f t="shared" si="208"/>
        <v>0</v>
      </c>
      <c r="N2496" s="172">
        <f t="shared" si="210"/>
        <v>0</v>
      </c>
      <c r="O2496" s="172">
        <f t="shared" si="211"/>
        <v>0</v>
      </c>
      <c r="P2496" s="172">
        <f t="shared" si="212"/>
        <v>0</v>
      </c>
    </row>
    <row r="2497" spans="12:16" ht="15" customHeight="1" x14ac:dyDescent="0.3">
      <c r="L2497" s="171" t="str">
        <f t="shared" si="209"/>
        <v>-</v>
      </c>
      <c r="M2497" s="172">
        <f t="shared" si="208"/>
        <v>0</v>
      </c>
      <c r="N2497" s="172">
        <f t="shared" si="210"/>
        <v>0</v>
      </c>
      <c r="O2497" s="172">
        <f t="shared" si="211"/>
        <v>0</v>
      </c>
      <c r="P2497" s="172">
        <f t="shared" si="212"/>
        <v>0</v>
      </c>
    </row>
    <row r="2498" spans="12:16" ht="15" customHeight="1" x14ac:dyDescent="0.3">
      <c r="L2498" s="171" t="str">
        <f t="shared" si="209"/>
        <v>-</v>
      </c>
      <c r="M2498" s="172">
        <f t="shared" si="208"/>
        <v>0</v>
      </c>
      <c r="N2498" s="172">
        <f t="shared" si="210"/>
        <v>0</v>
      </c>
      <c r="O2498" s="172">
        <f t="shared" si="211"/>
        <v>0</v>
      </c>
      <c r="P2498" s="172">
        <f t="shared" si="212"/>
        <v>0</v>
      </c>
    </row>
    <row r="2499" spans="12:16" ht="15" customHeight="1" x14ac:dyDescent="0.3">
      <c r="L2499" s="171" t="str">
        <f t="shared" si="209"/>
        <v>-</v>
      </c>
      <c r="M2499" s="172">
        <f t="shared" si="208"/>
        <v>0</v>
      </c>
      <c r="N2499" s="172">
        <f t="shared" si="210"/>
        <v>0</v>
      </c>
      <c r="O2499" s="172">
        <f t="shared" si="211"/>
        <v>0</v>
      </c>
      <c r="P2499" s="172">
        <f t="shared" si="212"/>
        <v>0</v>
      </c>
    </row>
    <row r="2500" spans="12:16" ht="15" customHeight="1" x14ac:dyDescent="0.3">
      <c r="L2500" s="171" t="str">
        <f t="shared" si="209"/>
        <v>-</v>
      </c>
      <c r="M2500" s="172">
        <f t="shared" si="208"/>
        <v>0</v>
      </c>
      <c r="N2500" s="172">
        <f t="shared" si="210"/>
        <v>0</v>
      </c>
      <c r="O2500" s="172">
        <f t="shared" si="211"/>
        <v>0</v>
      </c>
      <c r="P2500" s="172">
        <f t="shared" si="212"/>
        <v>0</v>
      </c>
    </row>
    <row r="2501" spans="12:16" ht="15" customHeight="1" x14ac:dyDescent="0.3">
      <c r="L2501" s="171" t="str">
        <f t="shared" si="209"/>
        <v>-</v>
      </c>
      <c r="M2501" s="172">
        <f t="shared" si="208"/>
        <v>0</v>
      </c>
      <c r="N2501" s="172">
        <f t="shared" si="210"/>
        <v>0</v>
      </c>
      <c r="O2501" s="172">
        <f t="shared" si="211"/>
        <v>0</v>
      </c>
      <c r="P2501" s="172">
        <f t="shared" si="212"/>
        <v>0</v>
      </c>
    </row>
    <row r="2502" spans="12:16" ht="15" customHeight="1" x14ac:dyDescent="0.3">
      <c r="L2502" s="171" t="str">
        <f t="shared" si="209"/>
        <v>-</v>
      </c>
      <c r="M2502" s="172">
        <f t="shared" si="208"/>
        <v>0</v>
      </c>
      <c r="N2502" s="172">
        <f t="shared" si="210"/>
        <v>0</v>
      </c>
      <c r="O2502" s="172">
        <f t="shared" si="211"/>
        <v>0</v>
      </c>
      <c r="P2502" s="172">
        <f t="shared" si="212"/>
        <v>0</v>
      </c>
    </row>
    <row r="2503" spans="12:16" ht="15" customHeight="1" x14ac:dyDescent="0.3">
      <c r="L2503" s="171" t="str">
        <f t="shared" si="209"/>
        <v>-</v>
      </c>
      <c r="M2503" s="172">
        <f t="shared" si="208"/>
        <v>0</v>
      </c>
      <c r="N2503" s="172">
        <f t="shared" si="210"/>
        <v>0</v>
      </c>
      <c r="O2503" s="172">
        <f t="shared" si="211"/>
        <v>0</v>
      </c>
      <c r="P2503" s="172">
        <f t="shared" si="212"/>
        <v>0</v>
      </c>
    </row>
    <row r="2504" spans="12:16" ht="15" customHeight="1" x14ac:dyDescent="0.3">
      <c r="L2504" s="171" t="str">
        <f t="shared" si="209"/>
        <v>-</v>
      </c>
      <c r="M2504" s="172">
        <f t="shared" si="208"/>
        <v>0</v>
      </c>
      <c r="N2504" s="172">
        <f t="shared" si="210"/>
        <v>0</v>
      </c>
      <c r="O2504" s="172">
        <f t="shared" si="211"/>
        <v>0</v>
      </c>
      <c r="P2504" s="172">
        <f t="shared" si="212"/>
        <v>0</v>
      </c>
    </row>
    <row r="2505" spans="12:16" ht="15" customHeight="1" x14ac:dyDescent="0.3">
      <c r="L2505" s="171" t="str">
        <f t="shared" si="209"/>
        <v>-</v>
      </c>
      <c r="M2505" s="172">
        <f t="shared" si="208"/>
        <v>0</v>
      </c>
      <c r="N2505" s="172">
        <f t="shared" si="210"/>
        <v>0</v>
      </c>
      <c r="O2505" s="172">
        <f t="shared" si="211"/>
        <v>0</v>
      </c>
      <c r="P2505" s="172">
        <f t="shared" si="212"/>
        <v>0</v>
      </c>
    </row>
    <row r="2506" spans="12:16" ht="15" customHeight="1" x14ac:dyDescent="0.3">
      <c r="L2506" s="171" t="str">
        <f t="shared" si="209"/>
        <v>-</v>
      </c>
      <c r="M2506" s="172">
        <f t="shared" si="208"/>
        <v>0</v>
      </c>
      <c r="N2506" s="172">
        <f t="shared" si="210"/>
        <v>0</v>
      </c>
      <c r="O2506" s="172">
        <f t="shared" si="211"/>
        <v>0</v>
      </c>
      <c r="P2506" s="172">
        <f t="shared" si="212"/>
        <v>0</v>
      </c>
    </row>
    <row r="2507" spans="12:16" ht="15" customHeight="1" x14ac:dyDescent="0.3">
      <c r="L2507" s="171" t="str">
        <f t="shared" si="209"/>
        <v>-</v>
      </c>
      <c r="M2507" s="172">
        <f t="shared" si="208"/>
        <v>0</v>
      </c>
      <c r="N2507" s="172">
        <f t="shared" si="210"/>
        <v>0</v>
      </c>
      <c r="O2507" s="172">
        <f t="shared" si="211"/>
        <v>0</v>
      </c>
      <c r="P2507" s="172">
        <f t="shared" si="212"/>
        <v>0</v>
      </c>
    </row>
    <row r="2508" spans="12:16" ht="15" customHeight="1" x14ac:dyDescent="0.3">
      <c r="L2508" s="171" t="str">
        <f t="shared" si="209"/>
        <v>-</v>
      </c>
      <c r="M2508" s="172">
        <f t="shared" si="208"/>
        <v>0</v>
      </c>
      <c r="N2508" s="172">
        <f t="shared" si="210"/>
        <v>0</v>
      </c>
      <c r="O2508" s="172">
        <f t="shared" si="211"/>
        <v>0</v>
      </c>
      <c r="P2508" s="172">
        <f t="shared" si="212"/>
        <v>0</v>
      </c>
    </row>
    <row r="2509" spans="12:16" ht="15" customHeight="1" x14ac:dyDescent="0.3">
      <c r="L2509" s="171" t="str">
        <f t="shared" si="209"/>
        <v>-</v>
      </c>
      <c r="M2509" s="172">
        <f t="shared" si="208"/>
        <v>0</v>
      </c>
      <c r="N2509" s="172">
        <f t="shared" si="210"/>
        <v>0</v>
      </c>
      <c r="O2509" s="172">
        <f t="shared" si="211"/>
        <v>0</v>
      </c>
      <c r="P2509" s="172">
        <f t="shared" si="212"/>
        <v>0</v>
      </c>
    </row>
    <row r="2510" spans="12:16" ht="15" customHeight="1" x14ac:dyDescent="0.3">
      <c r="L2510" s="171" t="str">
        <f t="shared" si="209"/>
        <v>-</v>
      </c>
      <c r="M2510" s="172">
        <f t="shared" si="208"/>
        <v>0</v>
      </c>
      <c r="N2510" s="172">
        <f t="shared" si="210"/>
        <v>0</v>
      </c>
      <c r="O2510" s="172">
        <f t="shared" si="211"/>
        <v>0</v>
      </c>
      <c r="P2510" s="172">
        <f t="shared" si="212"/>
        <v>0</v>
      </c>
    </row>
    <row r="2511" spans="12:16" ht="15" customHeight="1" x14ac:dyDescent="0.3">
      <c r="L2511" s="171" t="str">
        <f t="shared" si="209"/>
        <v>-</v>
      </c>
      <c r="M2511" s="172">
        <f t="shared" si="208"/>
        <v>0</v>
      </c>
      <c r="N2511" s="172">
        <f t="shared" si="210"/>
        <v>0</v>
      </c>
      <c r="O2511" s="172">
        <f t="shared" si="211"/>
        <v>0</v>
      </c>
      <c r="P2511" s="172">
        <f t="shared" si="212"/>
        <v>0</v>
      </c>
    </row>
    <row r="2512" spans="12:16" ht="15" customHeight="1" x14ac:dyDescent="0.3">
      <c r="L2512" s="171" t="str">
        <f t="shared" si="209"/>
        <v>-</v>
      </c>
      <c r="M2512" s="172">
        <f t="shared" si="208"/>
        <v>0</v>
      </c>
      <c r="N2512" s="172">
        <f t="shared" si="210"/>
        <v>0</v>
      </c>
      <c r="O2512" s="172">
        <f t="shared" si="211"/>
        <v>0</v>
      </c>
      <c r="P2512" s="172">
        <f t="shared" si="212"/>
        <v>0</v>
      </c>
    </row>
    <row r="2513" spans="12:16" ht="15" customHeight="1" x14ac:dyDescent="0.3">
      <c r="L2513" s="171" t="str">
        <f t="shared" si="209"/>
        <v>-</v>
      </c>
      <c r="M2513" s="172">
        <f t="shared" si="208"/>
        <v>0</v>
      </c>
      <c r="N2513" s="172">
        <f t="shared" si="210"/>
        <v>0</v>
      </c>
      <c r="O2513" s="172">
        <f t="shared" si="211"/>
        <v>0</v>
      </c>
      <c r="P2513" s="172">
        <f t="shared" si="212"/>
        <v>0</v>
      </c>
    </row>
    <row r="2514" spans="12:16" ht="15" customHeight="1" x14ac:dyDescent="0.3">
      <c r="L2514" s="171" t="str">
        <f t="shared" si="209"/>
        <v>-</v>
      </c>
      <c r="M2514" s="172">
        <f t="shared" si="208"/>
        <v>0</v>
      </c>
      <c r="N2514" s="172">
        <f t="shared" si="210"/>
        <v>0</v>
      </c>
      <c r="O2514" s="172">
        <f t="shared" si="211"/>
        <v>0</v>
      </c>
      <c r="P2514" s="172">
        <f t="shared" si="212"/>
        <v>0</v>
      </c>
    </row>
    <row r="2515" spans="12:16" ht="15" customHeight="1" x14ac:dyDescent="0.3">
      <c r="L2515" s="171" t="str">
        <f t="shared" si="209"/>
        <v>-</v>
      </c>
      <c r="M2515" s="172">
        <f t="shared" ref="M2515:M2578" si="213">IFERROR(VLOOKUP(L2515,$B$19:$E$80,4,FALSE),0)</f>
        <v>0</v>
      </c>
      <c r="N2515" s="172">
        <f t="shared" si="210"/>
        <v>0</v>
      </c>
      <c r="O2515" s="172">
        <f t="shared" si="211"/>
        <v>0</v>
      </c>
      <c r="P2515" s="172">
        <f t="shared" si="212"/>
        <v>0</v>
      </c>
    </row>
    <row r="2516" spans="12:16" ht="15" customHeight="1" x14ac:dyDescent="0.3">
      <c r="L2516" s="171" t="str">
        <f t="shared" ref="L2516:L2579" si="214">IFERROR(IF(MAX(L2515+1,$F$5+1)&gt;$J$10,"-",MAX(L2515+1,$F$5+1)),"-")</f>
        <v>-</v>
      </c>
      <c r="M2516" s="172">
        <f t="shared" si="213"/>
        <v>0</v>
      </c>
      <c r="N2516" s="172">
        <f t="shared" ref="N2516:N2579" si="215">IF(ISNUMBER(N2515),N2515-M2516,$E$8)</f>
        <v>0</v>
      </c>
      <c r="O2516" s="172">
        <f t="shared" ref="O2516:O2579" si="216">IFERROR(IF(ISNUMBER(N2515),N2515,$E$8)*IF(L2516&gt;=$J$8,$E$13,$E$12)/IF(MOD(YEAR(L2516),4),365,366)*IF(ISBLANK(L2515),L2516-$F$5,L2516-L2515),0)</f>
        <v>0</v>
      </c>
      <c r="P2516" s="172">
        <f t="shared" ref="P2516:P2579" si="217">IFERROR(IF(ISNUMBER(N2515),N2515,$E$8)*3%/IF(MOD(YEAR(L2516),4),365,366)*IF(ISBLANK(L2515),(L2516-$F$5),L2516-L2515),0)</f>
        <v>0</v>
      </c>
    </row>
    <row r="2517" spans="12:16" ht="15" customHeight="1" x14ac:dyDescent="0.3">
      <c r="L2517" s="171" t="str">
        <f t="shared" si="214"/>
        <v>-</v>
      </c>
      <c r="M2517" s="172">
        <f t="shared" si="213"/>
        <v>0</v>
      </c>
      <c r="N2517" s="172">
        <f t="shared" si="215"/>
        <v>0</v>
      </c>
      <c r="O2517" s="172">
        <f t="shared" si="216"/>
        <v>0</v>
      </c>
      <c r="P2517" s="172">
        <f t="shared" si="217"/>
        <v>0</v>
      </c>
    </row>
    <row r="2518" spans="12:16" ht="15" customHeight="1" x14ac:dyDescent="0.3">
      <c r="L2518" s="171" t="str">
        <f t="shared" si="214"/>
        <v>-</v>
      </c>
      <c r="M2518" s="172">
        <f t="shared" si="213"/>
        <v>0</v>
      </c>
      <c r="N2518" s="172">
        <f t="shared" si="215"/>
        <v>0</v>
      </c>
      <c r="O2518" s="172">
        <f t="shared" si="216"/>
        <v>0</v>
      </c>
      <c r="P2518" s="172">
        <f t="shared" si="217"/>
        <v>0</v>
      </c>
    </row>
    <row r="2519" spans="12:16" ht="15" customHeight="1" x14ac:dyDescent="0.3">
      <c r="L2519" s="171" t="str">
        <f t="shared" si="214"/>
        <v>-</v>
      </c>
      <c r="M2519" s="172">
        <f t="shared" si="213"/>
        <v>0</v>
      </c>
      <c r="N2519" s="172">
        <f t="shared" si="215"/>
        <v>0</v>
      </c>
      <c r="O2519" s="172">
        <f t="shared" si="216"/>
        <v>0</v>
      </c>
      <c r="P2519" s="172">
        <f t="shared" si="217"/>
        <v>0</v>
      </c>
    </row>
    <row r="2520" spans="12:16" ht="15" customHeight="1" x14ac:dyDescent="0.3">
      <c r="L2520" s="171" t="str">
        <f t="shared" si="214"/>
        <v>-</v>
      </c>
      <c r="M2520" s="172">
        <f t="shared" si="213"/>
        <v>0</v>
      </c>
      <c r="N2520" s="172">
        <f t="shared" si="215"/>
        <v>0</v>
      </c>
      <c r="O2520" s="172">
        <f t="shared" si="216"/>
        <v>0</v>
      </c>
      <c r="P2520" s="172">
        <f t="shared" si="217"/>
        <v>0</v>
      </c>
    </row>
    <row r="2521" spans="12:16" ht="15" customHeight="1" x14ac:dyDescent="0.3">
      <c r="L2521" s="171" t="str">
        <f t="shared" si="214"/>
        <v>-</v>
      </c>
      <c r="M2521" s="172">
        <f t="shared" si="213"/>
        <v>0</v>
      </c>
      <c r="N2521" s="172">
        <f t="shared" si="215"/>
        <v>0</v>
      </c>
      <c r="O2521" s="172">
        <f t="shared" si="216"/>
        <v>0</v>
      </c>
      <c r="P2521" s="172">
        <f t="shared" si="217"/>
        <v>0</v>
      </c>
    </row>
    <row r="2522" spans="12:16" ht="15" customHeight="1" x14ac:dyDescent="0.3">
      <c r="L2522" s="171" t="str">
        <f t="shared" si="214"/>
        <v>-</v>
      </c>
      <c r="M2522" s="172">
        <f t="shared" si="213"/>
        <v>0</v>
      </c>
      <c r="N2522" s="172">
        <f t="shared" si="215"/>
        <v>0</v>
      </c>
      <c r="O2522" s="172">
        <f t="shared" si="216"/>
        <v>0</v>
      </c>
      <c r="P2522" s="172">
        <f t="shared" si="217"/>
        <v>0</v>
      </c>
    </row>
    <row r="2523" spans="12:16" ht="15" customHeight="1" x14ac:dyDescent="0.3">
      <c r="L2523" s="171" t="str">
        <f t="shared" si="214"/>
        <v>-</v>
      </c>
      <c r="M2523" s="172">
        <f t="shared" si="213"/>
        <v>0</v>
      </c>
      <c r="N2523" s="172">
        <f t="shared" si="215"/>
        <v>0</v>
      </c>
      <c r="O2523" s="172">
        <f t="shared" si="216"/>
        <v>0</v>
      </c>
      <c r="P2523" s="172">
        <f t="shared" si="217"/>
        <v>0</v>
      </c>
    </row>
    <row r="2524" spans="12:16" ht="15" customHeight="1" x14ac:dyDescent="0.3">
      <c r="L2524" s="171" t="str">
        <f t="shared" si="214"/>
        <v>-</v>
      </c>
      <c r="M2524" s="172">
        <f t="shared" si="213"/>
        <v>0</v>
      </c>
      <c r="N2524" s="172">
        <f t="shared" si="215"/>
        <v>0</v>
      </c>
      <c r="O2524" s="172">
        <f t="shared" si="216"/>
        <v>0</v>
      </c>
      <c r="P2524" s="172">
        <f t="shared" si="217"/>
        <v>0</v>
      </c>
    </row>
    <row r="2525" spans="12:16" ht="15" customHeight="1" x14ac:dyDescent="0.3">
      <c r="L2525" s="171" t="str">
        <f t="shared" si="214"/>
        <v>-</v>
      </c>
      <c r="M2525" s="172">
        <f t="shared" si="213"/>
        <v>0</v>
      </c>
      <c r="N2525" s="172">
        <f t="shared" si="215"/>
        <v>0</v>
      </c>
      <c r="O2525" s="172">
        <f t="shared" si="216"/>
        <v>0</v>
      </c>
      <c r="P2525" s="172">
        <f t="shared" si="217"/>
        <v>0</v>
      </c>
    </row>
    <row r="2526" spans="12:16" ht="15" customHeight="1" x14ac:dyDescent="0.3">
      <c r="L2526" s="171" t="str">
        <f t="shared" si="214"/>
        <v>-</v>
      </c>
      <c r="M2526" s="172">
        <f t="shared" si="213"/>
        <v>0</v>
      </c>
      <c r="N2526" s="172">
        <f t="shared" si="215"/>
        <v>0</v>
      </c>
      <c r="O2526" s="172">
        <f t="shared" si="216"/>
        <v>0</v>
      </c>
      <c r="P2526" s="172">
        <f t="shared" si="217"/>
        <v>0</v>
      </c>
    </row>
    <row r="2527" spans="12:16" ht="15" customHeight="1" x14ac:dyDescent="0.3">
      <c r="L2527" s="171" t="str">
        <f t="shared" si="214"/>
        <v>-</v>
      </c>
      <c r="M2527" s="172">
        <f t="shared" si="213"/>
        <v>0</v>
      </c>
      <c r="N2527" s="172">
        <f t="shared" si="215"/>
        <v>0</v>
      </c>
      <c r="O2527" s="172">
        <f t="shared" si="216"/>
        <v>0</v>
      </c>
      <c r="P2527" s="172">
        <f t="shared" si="217"/>
        <v>0</v>
      </c>
    </row>
    <row r="2528" spans="12:16" ht="15" customHeight="1" x14ac:dyDescent="0.3">
      <c r="L2528" s="171" t="str">
        <f t="shared" si="214"/>
        <v>-</v>
      </c>
      <c r="M2528" s="172">
        <f t="shared" si="213"/>
        <v>0</v>
      </c>
      <c r="N2528" s="172">
        <f t="shared" si="215"/>
        <v>0</v>
      </c>
      <c r="O2528" s="172">
        <f t="shared" si="216"/>
        <v>0</v>
      </c>
      <c r="P2528" s="172">
        <f t="shared" si="217"/>
        <v>0</v>
      </c>
    </row>
    <row r="2529" spans="12:16" ht="15" customHeight="1" x14ac:dyDescent="0.3">
      <c r="L2529" s="171" t="str">
        <f t="shared" si="214"/>
        <v>-</v>
      </c>
      <c r="M2529" s="172">
        <f t="shared" si="213"/>
        <v>0</v>
      </c>
      <c r="N2529" s="172">
        <f t="shared" si="215"/>
        <v>0</v>
      </c>
      <c r="O2529" s="172">
        <f t="shared" si="216"/>
        <v>0</v>
      </c>
      <c r="P2529" s="172">
        <f t="shared" si="217"/>
        <v>0</v>
      </c>
    </row>
    <row r="2530" spans="12:16" ht="15" customHeight="1" x14ac:dyDescent="0.3">
      <c r="L2530" s="171" t="str">
        <f t="shared" si="214"/>
        <v>-</v>
      </c>
      <c r="M2530" s="172">
        <f t="shared" si="213"/>
        <v>0</v>
      </c>
      <c r="N2530" s="172">
        <f t="shared" si="215"/>
        <v>0</v>
      </c>
      <c r="O2530" s="172">
        <f t="shared" si="216"/>
        <v>0</v>
      </c>
      <c r="P2530" s="172">
        <f t="shared" si="217"/>
        <v>0</v>
      </c>
    </row>
    <row r="2531" spans="12:16" ht="15" customHeight="1" x14ac:dyDescent="0.3">
      <c r="L2531" s="171" t="str">
        <f t="shared" si="214"/>
        <v>-</v>
      </c>
      <c r="M2531" s="172">
        <f t="shared" si="213"/>
        <v>0</v>
      </c>
      <c r="N2531" s="172">
        <f t="shared" si="215"/>
        <v>0</v>
      </c>
      <c r="O2531" s="172">
        <f t="shared" si="216"/>
        <v>0</v>
      </c>
      <c r="P2531" s="172">
        <f t="shared" si="217"/>
        <v>0</v>
      </c>
    </row>
    <row r="2532" spans="12:16" ht="15" customHeight="1" x14ac:dyDescent="0.3">
      <c r="L2532" s="171" t="str">
        <f t="shared" si="214"/>
        <v>-</v>
      </c>
      <c r="M2532" s="172">
        <f t="shared" si="213"/>
        <v>0</v>
      </c>
      <c r="N2532" s="172">
        <f t="shared" si="215"/>
        <v>0</v>
      </c>
      <c r="O2532" s="172">
        <f t="shared" si="216"/>
        <v>0</v>
      </c>
      <c r="P2532" s="172">
        <f t="shared" si="217"/>
        <v>0</v>
      </c>
    </row>
    <row r="2533" spans="12:16" ht="15" customHeight="1" x14ac:dyDescent="0.3">
      <c r="L2533" s="171" t="str">
        <f t="shared" si="214"/>
        <v>-</v>
      </c>
      <c r="M2533" s="172">
        <f t="shared" si="213"/>
        <v>0</v>
      </c>
      <c r="N2533" s="172">
        <f t="shared" si="215"/>
        <v>0</v>
      </c>
      <c r="O2533" s="172">
        <f t="shared" si="216"/>
        <v>0</v>
      </c>
      <c r="P2533" s="172">
        <f t="shared" si="217"/>
        <v>0</v>
      </c>
    </row>
    <row r="2534" spans="12:16" ht="15" customHeight="1" x14ac:dyDescent="0.3">
      <c r="L2534" s="171" t="str">
        <f t="shared" si="214"/>
        <v>-</v>
      </c>
      <c r="M2534" s="172">
        <f t="shared" si="213"/>
        <v>0</v>
      </c>
      <c r="N2534" s="172">
        <f t="shared" si="215"/>
        <v>0</v>
      </c>
      <c r="O2534" s="172">
        <f t="shared" si="216"/>
        <v>0</v>
      </c>
      <c r="P2534" s="172">
        <f t="shared" si="217"/>
        <v>0</v>
      </c>
    </row>
    <row r="2535" spans="12:16" ht="15" customHeight="1" x14ac:dyDescent="0.3">
      <c r="L2535" s="171" t="str">
        <f t="shared" si="214"/>
        <v>-</v>
      </c>
      <c r="M2535" s="172">
        <f t="shared" si="213"/>
        <v>0</v>
      </c>
      <c r="N2535" s="172">
        <f t="shared" si="215"/>
        <v>0</v>
      </c>
      <c r="O2535" s="172">
        <f t="shared" si="216"/>
        <v>0</v>
      </c>
      <c r="P2535" s="172">
        <f t="shared" si="217"/>
        <v>0</v>
      </c>
    </row>
    <row r="2536" spans="12:16" ht="15" customHeight="1" x14ac:dyDescent="0.3">
      <c r="L2536" s="171" t="str">
        <f t="shared" si="214"/>
        <v>-</v>
      </c>
      <c r="M2536" s="172">
        <f t="shared" si="213"/>
        <v>0</v>
      </c>
      <c r="N2536" s="172">
        <f t="shared" si="215"/>
        <v>0</v>
      </c>
      <c r="O2536" s="172">
        <f t="shared" si="216"/>
        <v>0</v>
      </c>
      <c r="P2536" s="172">
        <f t="shared" si="217"/>
        <v>0</v>
      </c>
    </row>
    <row r="2537" spans="12:16" ht="15" customHeight="1" x14ac:dyDescent="0.3">
      <c r="L2537" s="171" t="str">
        <f t="shared" si="214"/>
        <v>-</v>
      </c>
      <c r="M2537" s="172">
        <f t="shared" si="213"/>
        <v>0</v>
      </c>
      <c r="N2537" s="172">
        <f t="shared" si="215"/>
        <v>0</v>
      </c>
      <c r="O2537" s="172">
        <f t="shared" si="216"/>
        <v>0</v>
      </c>
      <c r="P2537" s="172">
        <f t="shared" si="217"/>
        <v>0</v>
      </c>
    </row>
    <row r="2538" spans="12:16" ht="15" customHeight="1" x14ac:dyDescent="0.3">
      <c r="L2538" s="171" t="str">
        <f t="shared" si="214"/>
        <v>-</v>
      </c>
      <c r="M2538" s="172">
        <f t="shared" si="213"/>
        <v>0</v>
      </c>
      <c r="N2538" s="172">
        <f t="shared" si="215"/>
        <v>0</v>
      </c>
      <c r="O2538" s="172">
        <f t="shared" si="216"/>
        <v>0</v>
      </c>
      <c r="P2538" s="172">
        <f t="shared" si="217"/>
        <v>0</v>
      </c>
    </row>
    <row r="2539" spans="12:16" ht="15" customHeight="1" x14ac:dyDescent="0.3">
      <c r="L2539" s="171" t="str">
        <f t="shared" si="214"/>
        <v>-</v>
      </c>
      <c r="M2539" s="172">
        <f t="shared" si="213"/>
        <v>0</v>
      </c>
      <c r="N2539" s="172">
        <f t="shared" si="215"/>
        <v>0</v>
      </c>
      <c r="O2539" s="172">
        <f t="shared" si="216"/>
        <v>0</v>
      </c>
      <c r="P2539" s="172">
        <f t="shared" si="217"/>
        <v>0</v>
      </c>
    </row>
    <row r="2540" spans="12:16" ht="15" customHeight="1" x14ac:dyDescent="0.3">
      <c r="L2540" s="171" t="str">
        <f t="shared" si="214"/>
        <v>-</v>
      </c>
      <c r="M2540" s="172">
        <f t="shared" si="213"/>
        <v>0</v>
      </c>
      <c r="N2540" s="172">
        <f t="shared" si="215"/>
        <v>0</v>
      </c>
      <c r="O2540" s="172">
        <f t="shared" si="216"/>
        <v>0</v>
      </c>
      <c r="P2540" s="172">
        <f t="shared" si="217"/>
        <v>0</v>
      </c>
    </row>
    <row r="2541" spans="12:16" ht="15" customHeight="1" x14ac:dyDescent="0.3">
      <c r="L2541" s="171" t="str">
        <f t="shared" si="214"/>
        <v>-</v>
      </c>
      <c r="M2541" s="172">
        <f t="shared" si="213"/>
        <v>0</v>
      </c>
      <c r="N2541" s="172">
        <f t="shared" si="215"/>
        <v>0</v>
      </c>
      <c r="O2541" s="172">
        <f t="shared" si="216"/>
        <v>0</v>
      </c>
      <c r="P2541" s="172">
        <f t="shared" si="217"/>
        <v>0</v>
      </c>
    </row>
    <row r="2542" spans="12:16" ht="15" customHeight="1" x14ac:dyDescent="0.3">
      <c r="L2542" s="171" t="str">
        <f t="shared" si="214"/>
        <v>-</v>
      </c>
      <c r="M2542" s="172">
        <f t="shared" si="213"/>
        <v>0</v>
      </c>
      <c r="N2542" s="172">
        <f t="shared" si="215"/>
        <v>0</v>
      </c>
      <c r="O2542" s="172">
        <f t="shared" si="216"/>
        <v>0</v>
      </c>
      <c r="P2542" s="172">
        <f t="shared" si="217"/>
        <v>0</v>
      </c>
    </row>
    <row r="2543" spans="12:16" ht="15" customHeight="1" x14ac:dyDescent="0.3">
      <c r="L2543" s="171" t="str">
        <f t="shared" si="214"/>
        <v>-</v>
      </c>
      <c r="M2543" s="172">
        <f t="shared" si="213"/>
        <v>0</v>
      </c>
      <c r="N2543" s="172">
        <f t="shared" si="215"/>
        <v>0</v>
      </c>
      <c r="O2543" s="172">
        <f t="shared" si="216"/>
        <v>0</v>
      </c>
      <c r="P2543" s="172">
        <f t="shared" si="217"/>
        <v>0</v>
      </c>
    </row>
    <row r="2544" spans="12:16" ht="15" customHeight="1" x14ac:dyDescent="0.3">
      <c r="L2544" s="171" t="str">
        <f t="shared" si="214"/>
        <v>-</v>
      </c>
      <c r="M2544" s="172">
        <f t="shared" si="213"/>
        <v>0</v>
      </c>
      <c r="N2544" s="172">
        <f t="shared" si="215"/>
        <v>0</v>
      </c>
      <c r="O2544" s="172">
        <f t="shared" si="216"/>
        <v>0</v>
      </c>
      <c r="P2544" s="172">
        <f t="shared" si="217"/>
        <v>0</v>
      </c>
    </row>
    <row r="2545" spans="12:16" ht="15" customHeight="1" x14ac:dyDescent="0.3">
      <c r="L2545" s="171" t="str">
        <f t="shared" si="214"/>
        <v>-</v>
      </c>
      <c r="M2545" s="172">
        <f t="shared" si="213"/>
        <v>0</v>
      </c>
      <c r="N2545" s="172">
        <f t="shared" si="215"/>
        <v>0</v>
      </c>
      <c r="O2545" s="172">
        <f t="shared" si="216"/>
        <v>0</v>
      </c>
      <c r="P2545" s="172">
        <f t="shared" si="217"/>
        <v>0</v>
      </c>
    </row>
    <row r="2546" spans="12:16" ht="15" customHeight="1" x14ac:dyDescent="0.3">
      <c r="L2546" s="171" t="str">
        <f t="shared" si="214"/>
        <v>-</v>
      </c>
      <c r="M2546" s="172">
        <f t="shared" si="213"/>
        <v>0</v>
      </c>
      <c r="N2546" s="172">
        <f t="shared" si="215"/>
        <v>0</v>
      </c>
      <c r="O2546" s="172">
        <f t="shared" si="216"/>
        <v>0</v>
      </c>
      <c r="P2546" s="172">
        <f t="shared" si="217"/>
        <v>0</v>
      </c>
    </row>
    <row r="2547" spans="12:16" ht="15" customHeight="1" x14ac:dyDescent="0.3">
      <c r="L2547" s="171" t="str">
        <f t="shared" si="214"/>
        <v>-</v>
      </c>
      <c r="M2547" s="172">
        <f t="shared" si="213"/>
        <v>0</v>
      </c>
      <c r="N2547" s="172">
        <f t="shared" si="215"/>
        <v>0</v>
      </c>
      <c r="O2547" s="172">
        <f t="shared" si="216"/>
        <v>0</v>
      </c>
      <c r="P2547" s="172">
        <f t="shared" si="217"/>
        <v>0</v>
      </c>
    </row>
    <row r="2548" spans="12:16" ht="15" customHeight="1" x14ac:dyDescent="0.3">
      <c r="L2548" s="171" t="str">
        <f t="shared" si="214"/>
        <v>-</v>
      </c>
      <c r="M2548" s="172">
        <f t="shared" si="213"/>
        <v>0</v>
      </c>
      <c r="N2548" s="172">
        <f t="shared" si="215"/>
        <v>0</v>
      </c>
      <c r="O2548" s="172">
        <f t="shared" si="216"/>
        <v>0</v>
      </c>
      <c r="P2548" s="172">
        <f t="shared" si="217"/>
        <v>0</v>
      </c>
    </row>
    <row r="2549" spans="12:16" ht="15" customHeight="1" x14ac:dyDescent="0.3">
      <c r="L2549" s="171" t="str">
        <f t="shared" si="214"/>
        <v>-</v>
      </c>
      <c r="M2549" s="172">
        <f t="shared" si="213"/>
        <v>0</v>
      </c>
      <c r="N2549" s="172">
        <f t="shared" si="215"/>
        <v>0</v>
      </c>
      <c r="O2549" s="172">
        <f t="shared" si="216"/>
        <v>0</v>
      </c>
      <c r="P2549" s="172">
        <f t="shared" si="217"/>
        <v>0</v>
      </c>
    </row>
    <row r="2550" spans="12:16" ht="15" customHeight="1" x14ac:dyDescent="0.3">
      <c r="L2550" s="171" t="str">
        <f t="shared" si="214"/>
        <v>-</v>
      </c>
      <c r="M2550" s="172">
        <f t="shared" si="213"/>
        <v>0</v>
      </c>
      <c r="N2550" s="172">
        <f t="shared" si="215"/>
        <v>0</v>
      </c>
      <c r="O2550" s="172">
        <f t="shared" si="216"/>
        <v>0</v>
      </c>
      <c r="P2550" s="172">
        <f t="shared" si="217"/>
        <v>0</v>
      </c>
    </row>
    <row r="2551" spans="12:16" ht="15" customHeight="1" x14ac:dyDescent="0.3">
      <c r="L2551" s="171" t="str">
        <f t="shared" si="214"/>
        <v>-</v>
      </c>
      <c r="M2551" s="172">
        <f t="shared" si="213"/>
        <v>0</v>
      </c>
      <c r="N2551" s="172">
        <f t="shared" si="215"/>
        <v>0</v>
      </c>
      <c r="O2551" s="172">
        <f t="shared" si="216"/>
        <v>0</v>
      </c>
      <c r="P2551" s="172">
        <f t="shared" si="217"/>
        <v>0</v>
      </c>
    </row>
    <row r="2552" spans="12:16" ht="15" customHeight="1" x14ac:dyDescent="0.3">
      <c r="L2552" s="171" t="str">
        <f t="shared" si="214"/>
        <v>-</v>
      </c>
      <c r="M2552" s="172">
        <f t="shared" si="213"/>
        <v>0</v>
      </c>
      <c r="N2552" s="172">
        <f t="shared" si="215"/>
        <v>0</v>
      </c>
      <c r="O2552" s="172">
        <f t="shared" si="216"/>
        <v>0</v>
      </c>
      <c r="P2552" s="172">
        <f t="shared" si="217"/>
        <v>0</v>
      </c>
    </row>
    <row r="2553" spans="12:16" ht="15" customHeight="1" x14ac:dyDescent="0.3">
      <c r="L2553" s="171" t="str">
        <f t="shared" si="214"/>
        <v>-</v>
      </c>
      <c r="M2553" s="172">
        <f t="shared" si="213"/>
        <v>0</v>
      </c>
      <c r="N2553" s="172">
        <f t="shared" si="215"/>
        <v>0</v>
      </c>
      <c r="O2553" s="172">
        <f t="shared" si="216"/>
        <v>0</v>
      </c>
      <c r="P2553" s="172">
        <f t="shared" si="217"/>
        <v>0</v>
      </c>
    </row>
    <row r="2554" spans="12:16" ht="15" customHeight="1" x14ac:dyDescent="0.3">
      <c r="L2554" s="171" t="str">
        <f t="shared" si="214"/>
        <v>-</v>
      </c>
      <c r="M2554" s="172">
        <f t="shared" si="213"/>
        <v>0</v>
      </c>
      <c r="N2554" s="172">
        <f t="shared" si="215"/>
        <v>0</v>
      </c>
      <c r="O2554" s="172">
        <f t="shared" si="216"/>
        <v>0</v>
      </c>
      <c r="P2554" s="172">
        <f t="shared" si="217"/>
        <v>0</v>
      </c>
    </row>
    <row r="2555" spans="12:16" ht="15" customHeight="1" x14ac:dyDescent="0.3">
      <c r="L2555" s="171" t="str">
        <f t="shared" si="214"/>
        <v>-</v>
      </c>
      <c r="M2555" s="172">
        <f t="shared" si="213"/>
        <v>0</v>
      </c>
      <c r="N2555" s="172">
        <f t="shared" si="215"/>
        <v>0</v>
      </c>
      <c r="O2555" s="172">
        <f t="shared" si="216"/>
        <v>0</v>
      </c>
      <c r="P2555" s="172">
        <f t="shared" si="217"/>
        <v>0</v>
      </c>
    </row>
    <row r="2556" spans="12:16" ht="15" customHeight="1" x14ac:dyDescent="0.3">
      <c r="L2556" s="171" t="str">
        <f t="shared" si="214"/>
        <v>-</v>
      </c>
      <c r="M2556" s="172">
        <f t="shared" si="213"/>
        <v>0</v>
      </c>
      <c r="N2556" s="172">
        <f t="shared" si="215"/>
        <v>0</v>
      </c>
      <c r="O2556" s="172">
        <f t="shared" si="216"/>
        <v>0</v>
      </c>
      <c r="P2556" s="172">
        <f t="shared" si="217"/>
        <v>0</v>
      </c>
    </row>
    <row r="2557" spans="12:16" ht="15" customHeight="1" x14ac:dyDescent="0.3">
      <c r="L2557" s="171" t="str">
        <f t="shared" si="214"/>
        <v>-</v>
      </c>
      <c r="M2557" s="172">
        <f t="shared" si="213"/>
        <v>0</v>
      </c>
      <c r="N2557" s="172">
        <f t="shared" si="215"/>
        <v>0</v>
      </c>
      <c r="O2557" s="172">
        <f t="shared" si="216"/>
        <v>0</v>
      </c>
      <c r="P2557" s="172">
        <f t="shared" si="217"/>
        <v>0</v>
      </c>
    </row>
    <row r="2558" spans="12:16" ht="15" customHeight="1" x14ac:dyDescent="0.3">
      <c r="L2558" s="171" t="str">
        <f t="shared" si="214"/>
        <v>-</v>
      </c>
      <c r="M2558" s="172">
        <f t="shared" si="213"/>
        <v>0</v>
      </c>
      <c r="N2558" s="172">
        <f t="shared" si="215"/>
        <v>0</v>
      </c>
      <c r="O2558" s="172">
        <f t="shared" si="216"/>
        <v>0</v>
      </c>
      <c r="P2558" s="172">
        <f t="shared" si="217"/>
        <v>0</v>
      </c>
    </row>
    <row r="2559" spans="12:16" ht="15" customHeight="1" x14ac:dyDescent="0.3">
      <c r="L2559" s="171" t="str">
        <f t="shared" si="214"/>
        <v>-</v>
      </c>
      <c r="M2559" s="172">
        <f t="shared" si="213"/>
        <v>0</v>
      </c>
      <c r="N2559" s="172">
        <f t="shared" si="215"/>
        <v>0</v>
      </c>
      <c r="O2559" s="172">
        <f t="shared" si="216"/>
        <v>0</v>
      </c>
      <c r="P2559" s="172">
        <f t="shared" si="217"/>
        <v>0</v>
      </c>
    </row>
    <row r="2560" spans="12:16" ht="15" customHeight="1" x14ac:dyDescent="0.3">
      <c r="L2560" s="171" t="str">
        <f t="shared" si="214"/>
        <v>-</v>
      </c>
      <c r="M2560" s="172">
        <f t="shared" si="213"/>
        <v>0</v>
      </c>
      <c r="N2560" s="172">
        <f t="shared" si="215"/>
        <v>0</v>
      </c>
      <c r="O2560" s="172">
        <f t="shared" si="216"/>
        <v>0</v>
      </c>
      <c r="P2560" s="172">
        <f t="shared" si="217"/>
        <v>0</v>
      </c>
    </row>
    <row r="2561" spans="12:16" ht="15" customHeight="1" x14ac:dyDescent="0.3">
      <c r="L2561" s="171" t="str">
        <f t="shared" si="214"/>
        <v>-</v>
      </c>
      <c r="M2561" s="172">
        <f t="shared" si="213"/>
        <v>0</v>
      </c>
      <c r="N2561" s="172">
        <f t="shared" si="215"/>
        <v>0</v>
      </c>
      <c r="O2561" s="172">
        <f t="shared" si="216"/>
        <v>0</v>
      </c>
      <c r="P2561" s="172">
        <f t="shared" si="217"/>
        <v>0</v>
      </c>
    </row>
    <row r="2562" spans="12:16" ht="15" customHeight="1" x14ac:dyDescent="0.3">
      <c r="L2562" s="171" t="str">
        <f t="shared" si="214"/>
        <v>-</v>
      </c>
      <c r="M2562" s="172">
        <f t="shared" si="213"/>
        <v>0</v>
      </c>
      <c r="N2562" s="172">
        <f t="shared" si="215"/>
        <v>0</v>
      </c>
      <c r="O2562" s="172">
        <f t="shared" si="216"/>
        <v>0</v>
      </c>
      <c r="P2562" s="172">
        <f t="shared" si="217"/>
        <v>0</v>
      </c>
    </row>
    <row r="2563" spans="12:16" ht="15" customHeight="1" x14ac:dyDescent="0.3">
      <c r="L2563" s="171" t="str">
        <f t="shared" si="214"/>
        <v>-</v>
      </c>
      <c r="M2563" s="172">
        <f t="shared" si="213"/>
        <v>0</v>
      </c>
      <c r="N2563" s="172">
        <f t="shared" si="215"/>
        <v>0</v>
      </c>
      <c r="O2563" s="172">
        <f t="shared" si="216"/>
        <v>0</v>
      </c>
      <c r="P2563" s="172">
        <f t="shared" si="217"/>
        <v>0</v>
      </c>
    </row>
    <row r="2564" spans="12:16" ht="15" customHeight="1" x14ac:dyDescent="0.3">
      <c r="L2564" s="171" t="str">
        <f t="shared" si="214"/>
        <v>-</v>
      </c>
      <c r="M2564" s="172">
        <f t="shared" si="213"/>
        <v>0</v>
      </c>
      <c r="N2564" s="172">
        <f t="shared" si="215"/>
        <v>0</v>
      </c>
      <c r="O2564" s="172">
        <f t="shared" si="216"/>
        <v>0</v>
      </c>
      <c r="P2564" s="172">
        <f t="shared" si="217"/>
        <v>0</v>
      </c>
    </row>
    <row r="2565" spans="12:16" ht="15" customHeight="1" x14ac:dyDescent="0.3">
      <c r="L2565" s="171" t="str">
        <f t="shared" si="214"/>
        <v>-</v>
      </c>
      <c r="M2565" s="172">
        <f t="shared" si="213"/>
        <v>0</v>
      </c>
      <c r="N2565" s="172">
        <f t="shared" si="215"/>
        <v>0</v>
      </c>
      <c r="O2565" s="172">
        <f t="shared" si="216"/>
        <v>0</v>
      </c>
      <c r="P2565" s="172">
        <f t="shared" si="217"/>
        <v>0</v>
      </c>
    </row>
    <row r="2566" spans="12:16" ht="15" customHeight="1" x14ac:dyDescent="0.3">
      <c r="L2566" s="171" t="str">
        <f t="shared" si="214"/>
        <v>-</v>
      </c>
      <c r="M2566" s="172">
        <f t="shared" si="213"/>
        <v>0</v>
      </c>
      <c r="N2566" s="172">
        <f t="shared" si="215"/>
        <v>0</v>
      </c>
      <c r="O2566" s="172">
        <f t="shared" si="216"/>
        <v>0</v>
      </c>
      <c r="P2566" s="172">
        <f t="shared" si="217"/>
        <v>0</v>
      </c>
    </row>
    <row r="2567" spans="12:16" ht="15" customHeight="1" x14ac:dyDescent="0.3">
      <c r="L2567" s="171" t="str">
        <f t="shared" si="214"/>
        <v>-</v>
      </c>
      <c r="M2567" s="172">
        <f t="shared" si="213"/>
        <v>0</v>
      </c>
      <c r="N2567" s="172">
        <f t="shared" si="215"/>
        <v>0</v>
      </c>
      <c r="O2567" s="172">
        <f t="shared" si="216"/>
        <v>0</v>
      </c>
      <c r="P2567" s="172">
        <f t="shared" si="217"/>
        <v>0</v>
      </c>
    </row>
    <row r="2568" spans="12:16" ht="15" customHeight="1" x14ac:dyDescent="0.3">
      <c r="L2568" s="171" t="str">
        <f t="shared" si="214"/>
        <v>-</v>
      </c>
      <c r="M2568" s="172">
        <f t="shared" si="213"/>
        <v>0</v>
      </c>
      <c r="N2568" s="172">
        <f t="shared" si="215"/>
        <v>0</v>
      </c>
      <c r="O2568" s="172">
        <f t="shared" si="216"/>
        <v>0</v>
      </c>
      <c r="P2568" s="172">
        <f t="shared" si="217"/>
        <v>0</v>
      </c>
    </row>
    <row r="2569" spans="12:16" ht="15" customHeight="1" x14ac:dyDescent="0.3">
      <c r="L2569" s="171" t="str">
        <f t="shared" si="214"/>
        <v>-</v>
      </c>
      <c r="M2569" s="172">
        <f t="shared" si="213"/>
        <v>0</v>
      </c>
      <c r="N2569" s="172">
        <f t="shared" si="215"/>
        <v>0</v>
      </c>
      <c r="O2569" s="172">
        <f t="shared" si="216"/>
        <v>0</v>
      </c>
      <c r="P2569" s="172">
        <f t="shared" si="217"/>
        <v>0</v>
      </c>
    </row>
    <row r="2570" spans="12:16" ht="15" customHeight="1" x14ac:dyDescent="0.3">
      <c r="L2570" s="171" t="str">
        <f t="shared" si="214"/>
        <v>-</v>
      </c>
      <c r="M2570" s="172">
        <f t="shared" si="213"/>
        <v>0</v>
      </c>
      <c r="N2570" s="172">
        <f t="shared" si="215"/>
        <v>0</v>
      </c>
      <c r="O2570" s="172">
        <f t="shared" si="216"/>
        <v>0</v>
      </c>
      <c r="P2570" s="172">
        <f t="shared" si="217"/>
        <v>0</v>
      </c>
    </row>
    <row r="2571" spans="12:16" ht="15" customHeight="1" x14ac:dyDescent="0.3">
      <c r="L2571" s="171" t="str">
        <f t="shared" si="214"/>
        <v>-</v>
      </c>
      <c r="M2571" s="172">
        <f t="shared" si="213"/>
        <v>0</v>
      </c>
      <c r="N2571" s="172">
        <f t="shared" si="215"/>
        <v>0</v>
      </c>
      <c r="O2571" s="172">
        <f t="shared" si="216"/>
        <v>0</v>
      </c>
      <c r="P2571" s="172">
        <f t="shared" si="217"/>
        <v>0</v>
      </c>
    </row>
    <row r="2572" spans="12:16" ht="15" customHeight="1" x14ac:dyDescent="0.3">
      <c r="L2572" s="171" t="str">
        <f t="shared" si="214"/>
        <v>-</v>
      </c>
      <c r="M2572" s="172">
        <f t="shared" si="213"/>
        <v>0</v>
      </c>
      <c r="N2572" s="172">
        <f t="shared" si="215"/>
        <v>0</v>
      </c>
      <c r="O2572" s="172">
        <f t="shared" si="216"/>
        <v>0</v>
      </c>
      <c r="P2572" s="172">
        <f t="shared" si="217"/>
        <v>0</v>
      </c>
    </row>
    <row r="2573" spans="12:16" ht="15" customHeight="1" x14ac:dyDescent="0.3">
      <c r="L2573" s="171" t="str">
        <f t="shared" si="214"/>
        <v>-</v>
      </c>
      <c r="M2573" s="172">
        <f t="shared" si="213"/>
        <v>0</v>
      </c>
      <c r="N2573" s="172">
        <f t="shared" si="215"/>
        <v>0</v>
      </c>
      <c r="O2573" s="172">
        <f t="shared" si="216"/>
        <v>0</v>
      </c>
      <c r="P2573" s="172">
        <f t="shared" si="217"/>
        <v>0</v>
      </c>
    </row>
    <row r="2574" spans="12:16" ht="15" customHeight="1" x14ac:dyDescent="0.3">
      <c r="L2574" s="171" t="str">
        <f t="shared" si="214"/>
        <v>-</v>
      </c>
      <c r="M2574" s="172">
        <f t="shared" si="213"/>
        <v>0</v>
      </c>
      <c r="N2574" s="172">
        <f t="shared" si="215"/>
        <v>0</v>
      </c>
      <c r="O2574" s="172">
        <f t="shared" si="216"/>
        <v>0</v>
      </c>
      <c r="P2574" s="172">
        <f t="shared" si="217"/>
        <v>0</v>
      </c>
    </row>
    <row r="2575" spans="12:16" ht="15" customHeight="1" x14ac:dyDescent="0.3">
      <c r="L2575" s="171" t="str">
        <f t="shared" si="214"/>
        <v>-</v>
      </c>
      <c r="M2575" s="172">
        <f t="shared" si="213"/>
        <v>0</v>
      </c>
      <c r="N2575" s="172">
        <f t="shared" si="215"/>
        <v>0</v>
      </c>
      <c r="O2575" s="172">
        <f t="shared" si="216"/>
        <v>0</v>
      </c>
      <c r="P2575" s="172">
        <f t="shared" si="217"/>
        <v>0</v>
      </c>
    </row>
    <row r="2576" spans="12:16" ht="15" customHeight="1" x14ac:dyDescent="0.3">
      <c r="L2576" s="171" t="str">
        <f t="shared" si="214"/>
        <v>-</v>
      </c>
      <c r="M2576" s="172">
        <f t="shared" si="213"/>
        <v>0</v>
      </c>
      <c r="N2576" s="172">
        <f t="shared" si="215"/>
        <v>0</v>
      </c>
      <c r="O2576" s="172">
        <f t="shared" si="216"/>
        <v>0</v>
      </c>
      <c r="P2576" s="172">
        <f t="shared" si="217"/>
        <v>0</v>
      </c>
    </row>
    <row r="2577" spans="12:16" ht="15" customHeight="1" x14ac:dyDescent="0.3">
      <c r="L2577" s="171" t="str">
        <f t="shared" si="214"/>
        <v>-</v>
      </c>
      <c r="M2577" s="172">
        <f t="shared" si="213"/>
        <v>0</v>
      </c>
      <c r="N2577" s="172">
        <f t="shared" si="215"/>
        <v>0</v>
      </c>
      <c r="O2577" s="172">
        <f t="shared" si="216"/>
        <v>0</v>
      </c>
      <c r="P2577" s="172">
        <f t="shared" si="217"/>
        <v>0</v>
      </c>
    </row>
    <row r="2578" spans="12:16" ht="15" customHeight="1" x14ac:dyDescent="0.3">
      <c r="L2578" s="171" t="str">
        <f t="shared" si="214"/>
        <v>-</v>
      </c>
      <c r="M2578" s="172">
        <f t="shared" si="213"/>
        <v>0</v>
      </c>
      <c r="N2578" s="172">
        <f t="shared" si="215"/>
        <v>0</v>
      </c>
      <c r="O2578" s="172">
        <f t="shared" si="216"/>
        <v>0</v>
      </c>
      <c r="P2578" s="172">
        <f t="shared" si="217"/>
        <v>0</v>
      </c>
    </row>
    <row r="2579" spans="12:16" ht="15" customHeight="1" x14ac:dyDescent="0.3">
      <c r="L2579" s="171" t="str">
        <f t="shared" si="214"/>
        <v>-</v>
      </c>
      <c r="M2579" s="172">
        <f t="shared" ref="M2579:M2642" si="218">IFERROR(VLOOKUP(L2579,$B$19:$E$80,4,FALSE),0)</f>
        <v>0</v>
      </c>
      <c r="N2579" s="172">
        <f t="shared" si="215"/>
        <v>0</v>
      </c>
      <c r="O2579" s="172">
        <f t="shared" si="216"/>
        <v>0</v>
      </c>
      <c r="P2579" s="172">
        <f t="shared" si="217"/>
        <v>0</v>
      </c>
    </row>
    <row r="2580" spans="12:16" ht="15" customHeight="1" x14ac:dyDescent="0.3">
      <c r="L2580" s="171" t="str">
        <f t="shared" ref="L2580:L2643" si="219">IFERROR(IF(MAX(L2579+1,$F$5+1)&gt;$J$10,"-",MAX(L2579+1,$F$5+1)),"-")</f>
        <v>-</v>
      </c>
      <c r="M2580" s="172">
        <f t="shared" si="218"/>
        <v>0</v>
      </c>
      <c r="N2580" s="172">
        <f t="shared" ref="N2580:N2643" si="220">IF(ISNUMBER(N2579),N2579-M2580,$E$8)</f>
        <v>0</v>
      </c>
      <c r="O2580" s="172">
        <f t="shared" ref="O2580:O2643" si="221">IFERROR(IF(ISNUMBER(N2579),N2579,$E$8)*IF(L2580&gt;=$J$8,$E$13,$E$12)/IF(MOD(YEAR(L2580),4),365,366)*IF(ISBLANK(L2579),L2580-$F$5,L2580-L2579),0)</f>
        <v>0</v>
      </c>
      <c r="P2580" s="172">
        <f t="shared" ref="P2580:P2643" si="222">IFERROR(IF(ISNUMBER(N2579),N2579,$E$8)*3%/IF(MOD(YEAR(L2580),4),365,366)*IF(ISBLANK(L2579),(L2580-$F$5),L2580-L2579),0)</f>
        <v>0</v>
      </c>
    </row>
    <row r="2581" spans="12:16" ht="15" customHeight="1" x14ac:dyDescent="0.3">
      <c r="L2581" s="171" t="str">
        <f t="shared" si="219"/>
        <v>-</v>
      </c>
      <c r="M2581" s="172">
        <f t="shared" si="218"/>
        <v>0</v>
      </c>
      <c r="N2581" s="172">
        <f t="shared" si="220"/>
        <v>0</v>
      </c>
      <c r="O2581" s="172">
        <f t="shared" si="221"/>
        <v>0</v>
      </c>
      <c r="P2581" s="172">
        <f t="shared" si="222"/>
        <v>0</v>
      </c>
    </row>
    <row r="2582" spans="12:16" ht="15" customHeight="1" x14ac:dyDescent="0.3">
      <c r="L2582" s="171" t="str">
        <f t="shared" si="219"/>
        <v>-</v>
      </c>
      <c r="M2582" s="172">
        <f t="shared" si="218"/>
        <v>0</v>
      </c>
      <c r="N2582" s="172">
        <f t="shared" si="220"/>
        <v>0</v>
      </c>
      <c r="O2582" s="172">
        <f t="shared" si="221"/>
        <v>0</v>
      </c>
      <c r="P2582" s="172">
        <f t="shared" si="222"/>
        <v>0</v>
      </c>
    </row>
    <row r="2583" spans="12:16" ht="15" customHeight="1" x14ac:dyDescent="0.3">
      <c r="L2583" s="171" t="str">
        <f t="shared" si="219"/>
        <v>-</v>
      </c>
      <c r="M2583" s="172">
        <f t="shared" si="218"/>
        <v>0</v>
      </c>
      <c r="N2583" s="172">
        <f t="shared" si="220"/>
        <v>0</v>
      </c>
      <c r="O2583" s="172">
        <f t="shared" si="221"/>
        <v>0</v>
      </c>
      <c r="P2583" s="172">
        <f t="shared" si="222"/>
        <v>0</v>
      </c>
    </row>
    <row r="2584" spans="12:16" ht="15" customHeight="1" x14ac:dyDescent="0.3">
      <c r="L2584" s="171" t="str">
        <f t="shared" si="219"/>
        <v>-</v>
      </c>
      <c r="M2584" s="172">
        <f t="shared" si="218"/>
        <v>0</v>
      </c>
      <c r="N2584" s="172">
        <f t="shared" si="220"/>
        <v>0</v>
      </c>
      <c r="O2584" s="172">
        <f t="shared" si="221"/>
        <v>0</v>
      </c>
      <c r="P2584" s="172">
        <f t="shared" si="222"/>
        <v>0</v>
      </c>
    </row>
    <row r="2585" spans="12:16" ht="15" customHeight="1" x14ac:dyDescent="0.3">
      <c r="L2585" s="171" t="str">
        <f t="shared" si="219"/>
        <v>-</v>
      </c>
      <c r="M2585" s="172">
        <f t="shared" si="218"/>
        <v>0</v>
      </c>
      <c r="N2585" s="172">
        <f t="shared" si="220"/>
        <v>0</v>
      </c>
      <c r="O2585" s="172">
        <f t="shared" si="221"/>
        <v>0</v>
      </c>
      <c r="P2585" s="172">
        <f t="shared" si="222"/>
        <v>0</v>
      </c>
    </row>
    <row r="2586" spans="12:16" ht="15" customHeight="1" x14ac:dyDescent="0.3">
      <c r="L2586" s="171" t="str">
        <f t="shared" si="219"/>
        <v>-</v>
      </c>
      <c r="M2586" s="172">
        <f t="shared" si="218"/>
        <v>0</v>
      </c>
      <c r="N2586" s="172">
        <f t="shared" si="220"/>
        <v>0</v>
      </c>
      <c r="O2586" s="172">
        <f t="shared" si="221"/>
        <v>0</v>
      </c>
      <c r="P2586" s="172">
        <f t="shared" si="222"/>
        <v>0</v>
      </c>
    </row>
    <row r="2587" spans="12:16" ht="15" customHeight="1" x14ac:dyDescent="0.3">
      <c r="L2587" s="171" t="str">
        <f t="shared" si="219"/>
        <v>-</v>
      </c>
      <c r="M2587" s="172">
        <f t="shared" si="218"/>
        <v>0</v>
      </c>
      <c r="N2587" s="172">
        <f t="shared" si="220"/>
        <v>0</v>
      </c>
      <c r="O2587" s="172">
        <f t="shared" si="221"/>
        <v>0</v>
      </c>
      <c r="P2587" s="172">
        <f t="shared" si="222"/>
        <v>0</v>
      </c>
    </row>
    <row r="2588" spans="12:16" ht="15" customHeight="1" x14ac:dyDescent="0.3">
      <c r="L2588" s="171" t="str">
        <f t="shared" si="219"/>
        <v>-</v>
      </c>
      <c r="M2588" s="172">
        <f t="shared" si="218"/>
        <v>0</v>
      </c>
      <c r="N2588" s="172">
        <f t="shared" si="220"/>
        <v>0</v>
      </c>
      <c r="O2588" s="172">
        <f t="shared" si="221"/>
        <v>0</v>
      </c>
      <c r="P2588" s="172">
        <f t="shared" si="222"/>
        <v>0</v>
      </c>
    </row>
    <row r="2589" spans="12:16" ht="15" customHeight="1" x14ac:dyDescent="0.3">
      <c r="L2589" s="171" t="str">
        <f t="shared" si="219"/>
        <v>-</v>
      </c>
      <c r="M2589" s="172">
        <f t="shared" si="218"/>
        <v>0</v>
      </c>
      <c r="N2589" s="172">
        <f t="shared" si="220"/>
        <v>0</v>
      </c>
      <c r="O2589" s="172">
        <f t="shared" si="221"/>
        <v>0</v>
      </c>
      <c r="P2589" s="172">
        <f t="shared" si="222"/>
        <v>0</v>
      </c>
    </row>
    <row r="2590" spans="12:16" ht="15" customHeight="1" x14ac:dyDescent="0.3">
      <c r="L2590" s="171" t="str">
        <f t="shared" si="219"/>
        <v>-</v>
      </c>
      <c r="M2590" s="172">
        <f t="shared" si="218"/>
        <v>0</v>
      </c>
      <c r="N2590" s="172">
        <f t="shared" si="220"/>
        <v>0</v>
      </c>
      <c r="O2590" s="172">
        <f t="shared" si="221"/>
        <v>0</v>
      </c>
      <c r="P2590" s="172">
        <f t="shared" si="222"/>
        <v>0</v>
      </c>
    </row>
    <row r="2591" spans="12:16" ht="15" customHeight="1" x14ac:dyDescent="0.3">
      <c r="L2591" s="171" t="str">
        <f t="shared" si="219"/>
        <v>-</v>
      </c>
      <c r="M2591" s="172">
        <f t="shared" si="218"/>
        <v>0</v>
      </c>
      <c r="N2591" s="172">
        <f t="shared" si="220"/>
        <v>0</v>
      </c>
      <c r="O2591" s="172">
        <f t="shared" si="221"/>
        <v>0</v>
      </c>
      <c r="P2591" s="172">
        <f t="shared" si="222"/>
        <v>0</v>
      </c>
    </row>
    <row r="2592" spans="12:16" ht="15" customHeight="1" x14ac:dyDescent="0.3">
      <c r="L2592" s="171" t="str">
        <f t="shared" si="219"/>
        <v>-</v>
      </c>
      <c r="M2592" s="172">
        <f t="shared" si="218"/>
        <v>0</v>
      </c>
      <c r="N2592" s="172">
        <f t="shared" si="220"/>
        <v>0</v>
      </c>
      <c r="O2592" s="172">
        <f t="shared" si="221"/>
        <v>0</v>
      </c>
      <c r="P2592" s="172">
        <f t="shared" si="222"/>
        <v>0</v>
      </c>
    </row>
    <row r="2593" spans="12:16" ht="15" customHeight="1" x14ac:dyDescent="0.3">
      <c r="L2593" s="171" t="str">
        <f t="shared" si="219"/>
        <v>-</v>
      </c>
      <c r="M2593" s="172">
        <f t="shared" si="218"/>
        <v>0</v>
      </c>
      <c r="N2593" s="172">
        <f t="shared" si="220"/>
        <v>0</v>
      </c>
      <c r="O2593" s="172">
        <f t="shared" si="221"/>
        <v>0</v>
      </c>
      <c r="P2593" s="172">
        <f t="shared" si="222"/>
        <v>0</v>
      </c>
    </row>
    <row r="2594" spans="12:16" ht="15" customHeight="1" x14ac:dyDescent="0.3">
      <c r="L2594" s="171" t="str">
        <f t="shared" si="219"/>
        <v>-</v>
      </c>
      <c r="M2594" s="172">
        <f t="shared" si="218"/>
        <v>0</v>
      </c>
      <c r="N2594" s="172">
        <f t="shared" si="220"/>
        <v>0</v>
      </c>
      <c r="O2594" s="172">
        <f t="shared" si="221"/>
        <v>0</v>
      </c>
      <c r="P2594" s="172">
        <f t="shared" si="222"/>
        <v>0</v>
      </c>
    </row>
    <row r="2595" spans="12:16" ht="15" customHeight="1" x14ac:dyDescent="0.3">
      <c r="L2595" s="171" t="str">
        <f t="shared" si="219"/>
        <v>-</v>
      </c>
      <c r="M2595" s="172">
        <f t="shared" si="218"/>
        <v>0</v>
      </c>
      <c r="N2595" s="172">
        <f t="shared" si="220"/>
        <v>0</v>
      </c>
      <c r="O2595" s="172">
        <f t="shared" si="221"/>
        <v>0</v>
      </c>
      <c r="P2595" s="172">
        <f t="shared" si="222"/>
        <v>0</v>
      </c>
    </row>
    <row r="2596" spans="12:16" ht="15" customHeight="1" x14ac:dyDescent="0.3">
      <c r="L2596" s="171" t="str">
        <f t="shared" si="219"/>
        <v>-</v>
      </c>
      <c r="M2596" s="172">
        <f t="shared" si="218"/>
        <v>0</v>
      </c>
      <c r="N2596" s="172">
        <f t="shared" si="220"/>
        <v>0</v>
      </c>
      <c r="O2596" s="172">
        <f t="shared" si="221"/>
        <v>0</v>
      </c>
      <c r="P2596" s="172">
        <f t="shared" si="222"/>
        <v>0</v>
      </c>
    </row>
    <row r="2597" spans="12:16" ht="15" customHeight="1" x14ac:dyDescent="0.3">
      <c r="L2597" s="171" t="str">
        <f t="shared" si="219"/>
        <v>-</v>
      </c>
      <c r="M2597" s="172">
        <f t="shared" si="218"/>
        <v>0</v>
      </c>
      <c r="N2597" s="172">
        <f t="shared" si="220"/>
        <v>0</v>
      </c>
      <c r="O2597" s="172">
        <f t="shared" si="221"/>
        <v>0</v>
      </c>
      <c r="P2597" s="172">
        <f t="shared" si="222"/>
        <v>0</v>
      </c>
    </row>
    <row r="2598" spans="12:16" ht="15" customHeight="1" x14ac:dyDescent="0.3">
      <c r="L2598" s="171" t="str">
        <f t="shared" si="219"/>
        <v>-</v>
      </c>
      <c r="M2598" s="172">
        <f t="shared" si="218"/>
        <v>0</v>
      </c>
      <c r="N2598" s="172">
        <f t="shared" si="220"/>
        <v>0</v>
      </c>
      <c r="O2598" s="172">
        <f t="shared" si="221"/>
        <v>0</v>
      </c>
      <c r="P2598" s="172">
        <f t="shared" si="222"/>
        <v>0</v>
      </c>
    </row>
    <row r="2599" spans="12:16" ht="15" customHeight="1" x14ac:dyDescent="0.3">
      <c r="L2599" s="171" t="str">
        <f t="shared" si="219"/>
        <v>-</v>
      </c>
      <c r="M2599" s="172">
        <f t="shared" si="218"/>
        <v>0</v>
      </c>
      <c r="N2599" s="172">
        <f t="shared" si="220"/>
        <v>0</v>
      </c>
      <c r="O2599" s="172">
        <f t="shared" si="221"/>
        <v>0</v>
      </c>
      <c r="P2599" s="172">
        <f t="shared" si="222"/>
        <v>0</v>
      </c>
    </row>
    <row r="2600" spans="12:16" ht="15" customHeight="1" x14ac:dyDescent="0.3">
      <c r="L2600" s="171" t="str">
        <f t="shared" si="219"/>
        <v>-</v>
      </c>
      <c r="M2600" s="172">
        <f t="shared" si="218"/>
        <v>0</v>
      </c>
      <c r="N2600" s="172">
        <f t="shared" si="220"/>
        <v>0</v>
      </c>
      <c r="O2600" s="172">
        <f t="shared" si="221"/>
        <v>0</v>
      </c>
      <c r="P2600" s="172">
        <f t="shared" si="222"/>
        <v>0</v>
      </c>
    </row>
    <row r="2601" spans="12:16" ht="15" customHeight="1" x14ac:dyDescent="0.3">
      <c r="L2601" s="171" t="str">
        <f t="shared" si="219"/>
        <v>-</v>
      </c>
      <c r="M2601" s="172">
        <f t="shared" si="218"/>
        <v>0</v>
      </c>
      <c r="N2601" s="172">
        <f t="shared" si="220"/>
        <v>0</v>
      </c>
      <c r="O2601" s="172">
        <f t="shared" si="221"/>
        <v>0</v>
      </c>
      <c r="P2601" s="172">
        <f t="shared" si="222"/>
        <v>0</v>
      </c>
    </row>
    <row r="2602" spans="12:16" ht="15" customHeight="1" x14ac:dyDescent="0.3">
      <c r="L2602" s="171" t="str">
        <f t="shared" si="219"/>
        <v>-</v>
      </c>
      <c r="M2602" s="172">
        <f t="shared" si="218"/>
        <v>0</v>
      </c>
      <c r="N2602" s="172">
        <f t="shared" si="220"/>
        <v>0</v>
      </c>
      <c r="O2602" s="172">
        <f t="shared" si="221"/>
        <v>0</v>
      </c>
      <c r="P2602" s="172">
        <f t="shared" si="222"/>
        <v>0</v>
      </c>
    </row>
    <row r="2603" spans="12:16" ht="15" customHeight="1" x14ac:dyDescent="0.3">
      <c r="L2603" s="171" t="str">
        <f t="shared" si="219"/>
        <v>-</v>
      </c>
      <c r="M2603" s="172">
        <f t="shared" si="218"/>
        <v>0</v>
      </c>
      <c r="N2603" s="172">
        <f t="shared" si="220"/>
        <v>0</v>
      </c>
      <c r="O2603" s="172">
        <f t="shared" si="221"/>
        <v>0</v>
      </c>
      <c r="P2603" s="172">
        <f t="shared" si="222"/>
        <v>0</v>
      </c>
    </row>
    <row r="2604" spans="12:16" ht="15" customHeight="1" x14ac:dyDescent="0.3">
      <c r="L2604" s="171" t="str">
        <f t="shared" si="219"/>
        <v>-</v>
      </c>
      <c r="M2604" s="172">
        <f t="shared" si="218"/>
        <v>0</v>
      </c>
      <c r="N2604" s="172">
        <f t="shared" si="220"/>
        <v>0</v>
      </c>
      <c r="O2604" s="172">
        <f t="shared" si="221"/>
        <v>0</v>
      </c>
      <c r="P2604" s="172">
        <f t="shared" si="222"/>
        <v>0</v>
      </c>
    </row>
    <row r="2605" spans="12:16" ht="15" customHeight="1" x14ac:dyDescent="0.3">
      <c r="L2605" s="171" t="str">
        <f t="shared" si="219"/>
        <v>-</v>
      </c>
      <c r="M2605" s="172">
        <f t="shared" si="218"/>
        <v>0</v>
      </c>
      <c r="N2605" s="172">
        <f t="shared" si="220"/>
        <v>0</v>
      </c>
      <c r="O2605" s="172">
        <f t="shared" si="221"/>
        <v>0</v>
      </c>
      <c r="P2605" s="172">
        <f t="shared" si="222"/>
        <v>0</v>
      </c>
    </row>
    <row r="2606" spans="12:16" ht="15" customHeight="1" x14ac:dyDescent="0.3">
      <c r="L2606" s="171" t="str">
        <f t="shared" si="219"/>
        <v>-</v>
      </c>
      <c r="M2606" s="172">
        <f t="shared" si="218"/>
        <v>0</v>
      </c>
      <c r="N2606" s="172">
        <f t="shared" si="220"/>
        <v>0</v>
      </c>
      <c r="O2606" s="172">
        <f t="shared" si="221"/>
        <v>0</v>
      </c>
      <c r="P2606" s="172">
        <f t="shared" si="222"/>
        <v>0</v>
      </c>
    </row>
    <row r="2607" spans="12:16" ht="15" customHeight="1" x14ac:dyDescent="0.3">
      <c r="L2607" s="171" t="str">
        <f t="shared" si="219"/>
        <v>-</v>
      </c>
      <c r="M2607" s="172">
        <f t="shared" si="218"/>
        <v>0</v>
      </c>
      <c r="N2607" s="172">
        <f t="shared" si="220"/>
        <v>0</v>
      </c>
      <c r="O2607" s="172">
        <f t="shared" si="221"/>
        <v>0</v>
      </c>
      <c r="P2607" s="172">
        <f t="shared" si="222"/>
        <v>0</v>
      </c>
    </row>
    <row r="2608" spans="12:16" ht="15" customHeight="1" x14ac:dyDescent="0.3">
      <c r="L2608" s="171" t="str">
        <f t="shared" si="219"/>
        <v>-</v>
      </c>
      <c r="M2608" s="172">
        <f t="shared" si="218"/>
        <v>0</v>
      </c>
      <c r="N2608" s="172">
        <f t="shared" si="220"/>
        <v>0</v>
      </c>
      <c r="O2608" s="172">
        <f t="shared" si="221"/>
        <v>0</v>
      </c>
      <c r="P2608" s="172">
        <f t="shared" si="222"/>
        <v>0</v>
      </c>
    </row>
    <row r="2609" spans="12:16" ht="15" customHeight="1" x14ac:dyDescent="0.3">
      <c r="L2609" s="171" t="str">
        <f t="shared" si="219"/>
        <v>-</v>
      </c>
      <c r="M2609" s="172">
        <f t="shared" si="218"/>
        <v>0</v>
      </c>
      <c r="N2609" s="172">
        <f t="shared" si="220"/>
        <v>0</v>
      </c>
      <c r="O2609" s="172">
        <f t="shared" si="221"/>
        <v>0</v>
      </c>
      <c r="P2609" s="172">
        <f t="shared" si="222"/>
        <v>0</v>
      </c>
    </row>
    <row r="2610" spans="12:16" ht="15" customHeight="1" x14ac:dyDescent="0.3">
      <c r="L2610" s="171" t="str">
        <f t="shared" si="219"/>
        <v>-</v>
      </c>
      <c r="M2610" s="172">
        <f t="shared" si="218"/>
        <v>0</v>
      </c>
      <c r="N2610" s="172">
        <f t="shared" si="220"/>
        <v>0</v>
      </c>
      <c r="O2610" s="172">
        <f t="shared" si="221"/>
        <v>0</v>
      </c>
      <c r="P2610" s="172">
        <f t="shared" si="222"/>
        <v>0</v>
      </c>
    </row>
    <row r="2611" spans="12:16" ht="15" customHeight="1" x14ac:dyDescent="0.3">
      <c r="L2611" s="171" t="str">
        <f t="shared" si="219"/>
        <v>-</v>
      </c>
      <c r="M2611" s="172">
        <f t="shared" si="218"/>
        <v>0</v>
      </c>
      <c r="N2611" s="172">
        <f t="shared" si="220"/>
        <v>0</v>
      </c>
      <c r="O2611" s="172">
        <f t="shared" si="221"/>
        <v>0</v>
      </c>
      <c r="P2611" s="172">
        <f t="shared" si="222"/>
        <v>0</v>
      </c>
    </row>
    <row r="2612" spans="12:16" ht="15" customHeight="1" x14ac:dyDescent="0.3">
      <c r="L2612" s="171" t="str">
        <f t="shared" si="219"/>
        <v>-</v>
      </c>
      <c r="M2612" s="172">
        <f t="shared" si="218"/>
        <v>0</v>
      </c>
      <c r="N2612" s="172">
        <f t="shared" si="220"/>
        <v>0</v>
      </c>
      <c r="O2612" s="172">
        <f t="shared" si="221"/>
        <v>0</v>
      </c>
      <c r="P2612" s="172">
        <f t="shared" si="222"/>
        <v>0</v>
      </c>
    </row>
    <row r="2613" spans="12:16" ht="15" customHeight="1" x14ac:dyDescent="0.3">
      <c r="L2613" s="171" t="str">
        <f t="shared" si="219"/>
        <v>-</v>
      </c>
      <c r="M2613" s="172">
        <f t="shared" si="218"/>
        <v>0</v>
      </c>
      <c r="N2613" s="172">
        <f t="shared" si="220"/>
        <v>0</v>
      </c>
      <c r="O2613" s="172">
        <f t="shared" si="221"/>
        <v>0</v>
      </c>
      <c r="P2613" s="172">
        <f t="shared" si="222"/>
        <v>0</v>
      </c>
    </row>
    <row r="2614" spans="12:16" ht="15" customHeight="1" x14ac:dyDescent="0.3">
      <c r="L2614" s="171" t="str">
        <f t="shared" si="219"/>
        <v>-</v>
      </c>
      <c r="M2614" s="172">
        <f t="shared" si="218"/>
        <v>0</v>
      </c>
      <c r="N2614" s="172">
        <f t="shared" si="220"/>
        <v>0</v>
      </c>
      <c r="O2614" s="172">
        <f t="shared" si="221"/>
        <v>0</v>
      </c>
      <c r="P2614" s="172">
        <f t="shared" si="222"/>
        <v>0</v>
      </c>
    </row>
    <row r="2615" spans="12:16" ht="15" customHeight="1" x14ac:dyDescent="0.3">
      <c r="L2615" s="171" t="str">
        <f t="shared" si="219"/>
        <v>-</v>
      </c>
      <c r="M2615" s="172">
        <f t="shared" si="218"/>
        <v>0</v>
      </c>
      <c r="N2615" s="172">
        <f t="shared" si="220"/>
        <v>0</v>
      </c>
      <c r="O2615" s="172">
        <f t="shared" si="221"/>
        <v>0</v>
      </c>
      <c r="P2615" s="172">
        <f t="shared" si="222"/>
        <v>0</v>
      </c>
    </row>
    <row r="2616" spans="12:16" ht="15" customHeight="1" x14ac:dyDescent="0.3">
      <c r="L2616" s="171" t="str">
        <f t="shared" si="219"/>
        <v>-</v>
      </c>
      <c r="M2616" s="172">
        <f t="shared" si="218"/>
        <v>0</v>
      </c>
      <c r="N2616" s="172">
        <f t="shared" si="220"/>
        <v>0</v>
      </c>
      <c r="O2616" s="172">
        <f t="shared" si="221"/>
        <v>0</v>
      </c>
      <c r="P2616" s="172">
        <f t="shared" si="222"/>
        <v>0</v>
      </c>
    </row>
    <row r="2617" spans="12:16" ht="15" customHeight="1" x14ac:dyDescent="0.3">
      <c r="L2617" s="171" t="str">
        <f t="shared" si="219"/>
        <v>-</v>
      </c>
      <c r="M2617" s="172">
        <f t="shared" si="218"/>
        <v>0</v>
      </c>
      <c r="N2617" s="172">
        <f t="shared" si="220"/>
        <v>0</v>
      </c>
      <c r="O2617" s="172">
        <f t="shared" si="221"/>
        <v>0</v>
      </c>
      <c r="P2617" s="172">
        <f t="shared" si="222"/>
        <v>0</v>
      </c>
    </row>
    <row r="2618" spans="12:16" ht="15" customHeight="1" x14ac:dyDescent="0.3">
      <c r="L2618" s="171" t="str">
        <f t="shared" si="219"/>
        <v>-</v>
      </c>
      <c r="M2618" s="172">
        <f t="shared" si="218"/>
        <v>0</v>
      </c>
      <c r="N2618" s="172">
        <f t="shared" si="220"/>
        <v>0</v>
      </c>
      <c r="O2618" s="172">
        <f t="shared" si="221"/>
        <v>0</v>
      </c>
      <c r="P2618" s="172">
        <f t="shared" si="222"/>
        <v>0</v>
      </c>
    </row>
    <row r="2619" spans="12:16" ht="15" customHeight="1" x14ac:dyDescent="0.3">
      <c r="L2619" s="171" t="str">
        <f t="shared" si="219"/>
        <v>-</v>
      </c>
      <c r="M2619" s="172">
        <f t="shared" si="218"/>
        <v>0</v>
      </c>
      <c r="N2619" s="172">
        <f t="shared" si="220"/>
        <v>0</v>
      </c>
      <c r="O2619" s="172">
        <f t="shared" si="221"/>
        <v>0</v>
      </c>
      <c r="P2619" s="172">
        <f t="shared" si="222"/>
        <v>0</v>
      </c>
    </row>
    <row r="2620" spans="12:16" ht="15" customHeight="1" x14ac:dyDescent="0.3">
      <c r="L2620" s="171" t="str">
        <f t="shared" si="219"/>
        <v>-</v>
      </c>
      <c r="M2620" s="172">
        <f t="shared" si="218"/>
        <v>0</v>
      </c>
      <c r="N2620" s="172">
        <f t="shared" si="220"/>
        <v>0</v>
      </c>
      <c r="O2620" s="172">
        <f t="shared" si="221"/>
        <v>0</v>
      </c>
      <c r="P2620" s="172">
        <f t="shared" si="222"/>
        <v>0</v>
      </c>
    </row>
    <row r="2621" spans="12:16" ht="15" customHeight="1" x14ac:dyDescent="0.3">
      <c r="L2621" s="171" t="str">
        <f t="shared" si="219"/>
        <v>-</v>
      </c>
      <c r="M2621" s="172">
        <f t="shared" si="218"/>
        <v>0</v>
      </c>
      <c r="N2621" s="172">
        <f t="shared" si="220"/>
        <v>0</v>
      </c>
      <c r="O2621" s="172">
        <f t="shared" si="221"/>
        <v>0</v>
      </c>
      <c r="P2621" s="172">
        <f t="shared" si="222"/>
        <v>0</v>
      </c>
    </row>
    <row r="2622" spans="12:16" ht="15" customHeight="1" x14ac:dyDescent="0.3">
      <c r="L2622" s="171" t="str">
        <f t="shared" si="219"/>
        <v>-</v>
      </c>
      <c r="M2622" s="172">
        <f t="shared" si="218"/>
        <v>0</v>
      </c>
      <c r="N2622" s="172">
        <f t="shared" si="220"/>
        <v>0</v>
      </c>
      <c r="O2622" s="172">
        <f t="shared" si="221"/>
        <v>0</v>
      </c>
      <c r="P2622" s="172">
        <f t="shared" si="222"/>
        <v>0</v>
      </c>
    </row>
    <row r="2623" spans="12:16" ht="15" customHeight="1" x14ac:dyDescent="0.3">
      <c r="L2623" s="171" t="str">
        <f t="shared" si="219"/>
        <v>-</v>
      </c>
      <c r="M2623" s="172">
        <f t="shared" si="218"/>
        <v>0</v>
      </c>
      <c r="N2623" s="172">
        <f t="shared" si="220"/>
        <v>0</v>
      </c>
      <c r="O2623" s="172">
        <f t="shared" si="221"/>
        <v>0</v>
      </c>
      <c r="P2623" s="172">
        <f t="shared" si="222"/>
        <v>0</v>
      </c>
    </row>
    <row r="2624" spans="12:16" ht="15" customHeight="1" x14ac:dyDescent="0.3">
      <c r="L2624" s="171" t="str">
        <f t="shared" si="219"/>
        <v>-</v>
      </c>
      <c r="M2624" s="172">
        <f t="shared" si="218"/>
        <v>0</v>
      </c>
      <c r="N2624" s="172">
        <f t="shared" si="220"/>
        <v>0</v>
      </c>
      <c r="O2624" s="172">
        <f t="shared" si="221"/>
        <v>0</v>
      </c>
      <c r="P2624" s="172">
        <f t="shared" si="222"/>
        <v>0</v>
      </c>
    </row>
    <row r="2625" spans="12:16" ht="15" customHeight="1" x14ac:dyDescent="0.3">
      <c r="L2625" s="171" t="str">
        <f t="shared" si="219"/>
        <v>-</v>
      </c>
      <c r="M2625" s="172">
        <f t="shared" si="218"/>
        <v>0</v>
      </c>
      <c r="N2625" s="172">
        <f t="shared" si="220"/>
        <v>0</v>
      </c>
      <c r="O2625" s="172">
        <f t="shared" si="221"/>
        <v>0</v>
      </c>
      <c r="P2625" s="172">
        <f t="shared" si="222"/>
        <v>0</v>
      </c>
    </row>
    <row r="2626" spans="12:16" ht="15" customHeight="1" x14ac:dyDescent="0.3">
      <c r="L2626" s="171" t="str">
        <f t="shared" si="219"/>
        <v>-</v>
      </c>
      <c r="M2626" s="172">
        <f t="shared" si="218"/>
        <v>0</v>
      </c>
      <c r="N2626" s="172">
        <f t="shared" si="220"/>
        <v>0</v>
      </c>
      <c r="O2626" s="172">
        <f t="shared" si="221"/>
        <v>0</v>
      </c>
      <c r="P2626" s="172">
        <f t="shared" si="222"/>
        <v>0</v>
      </c>
    </row>
    <row r="2627" spans="12:16" ht="15" customHeight="1" x14ac:dyDescent="0.3">
      <c r="L2627" s="171" t="str">
        <f t="shared" si="219"/>
        <v>-</v>
      </c>
      <c r="M2627" s="172">
        <f t="shared" si="218"/>
        <v>0</v>
      </c>
      <c r="N2627" s="172">
        <f t="shared" si="220"/>
        <v>0</v>
      </c>
      <c r="O2627" s="172">
        <f t="shared" si="221"/>
        <v>0</v>
      </c>
      <c r="P2627" s="172">
        <f t="shared" si="222"/>
        <v>0</v>
      </c>
    </row>
    <row r="2628" spans="12:16" ht="15" customHeight="1" x14ac:dyDescent="0.3">
      <c r="L2628" s="171" t="str">
        <f t="shared" si="219"/>
        <v>-</v>
      </c>
      <c r="M2628" s="172">
        <f t="shared" si="218"/>
        <v>0</v>
      </c>
      <c r="N2628" s="172">
        <f t="shared" si="220"/>
        <v>0</v>
      </c>
      <c r="O2628" s="172">
        <f t="shared" si="221"/>
        <v>0</v>
      </c>
      <c r="P2628" s="172">
        <f t="shared" si="222"/>
        <v>0</v>
      </c>
    </row>
    <row r="2629" spans="12:16" ht="15" customHeight="1" x14ac:dyDescent="0.3">
      <c r="L2629" s="171" t="str">
        <f t="shared" si="219"/>
        <v>-</v>
      </c>
      <c r="M2629" s="172">
        <f t="shared" si="218"/>
        <v>0</v>
      </c>
      <c r="N2629" s="172">
        <f t="shared" si="220"/>
        <v>0</v>
      </c>
      <c r="O2629" s="172">
        <f t="shared" si="221"/>
        <v>0</v>
      </c>
      <c r="P2629" s="172">
        <f t="shared" si="222"/>
        <v>0</v>
      </c>
    </row>
    <row r="2630" spans="12:16" ht="15" customHeight="1" x14ac:dyDescent="0.3">
      <c r="L2630" s="171" t="str">
        <f t="shared" si="219"/>
        <v>-</v>
      </c>
      <c r="M2630" s="172">
        <f t="shared" si="218"/>
        <v>0</v>
      </c>
      <c r="N2630" s="172">
        <f t="shared" si="220"/>
        <v>0</v>
      </c>
      <c r="O2630" s="172">
        <f t="shared" si="221"/>
        <v>0</v>
      </c>
      <c r="P2630" s="172">
        <f t="shared" si="222"/>
        <v>0</v>
      </c>
    </row>
    <row r="2631" spans="12:16" ht="15" customHeight="1" x14ac:dyDescent="0.3">
      <c r="L2631" s="171" t="str">
        <f t="shared" si="219"/>
        <v>-</v>
      </c>
      <c r="M2631" s="172">
        <f t="shared" si="218"/>
        <v>0</v>
      </c>
      <c r="N2631" s="172">
        <f t="shared" si="220"/>
        <v>0</v>
      </c>
      <c r="O2631" s="172">
        <f t="shared" si="221"/>
        <v>0</v>
      </c>
      <c r="P2631" s="172">
        <f t="shared" si="222"/>
        <v>0</v>
      </c>
    </row>
    <row r="2632" spans="12:16" ht="15" customHeight="1" x14ac:dyDescent="0.3">
      <c r="L2632" s="171" t="str">
        <f t="shared" si="219"/>
        <v>-</v>
      </c>
      <c r="M2632" s="172">
        <f t="shared" si="218"/>
        <v>0</v>
      </c>
      <c r="N2632" s="172">
        <f t="shared" si="220"/>
        <v>0</v>
      </c>
      <c r="O2632" s="172">
        <f t="shared" si="221"/>
        <v>0</v>
      </c>
      <c r="P2632" s="172">
        <f t="shared" si="222"/>
        <v>0</v>
      </c>
    </row>
    <row r="2633" spans="12:16" ht="15" customHeight="1" x14ac:dyDescent="0.3">
      <c r="L2633" s="171" t="str">
        <f t="shared" si="219"/>
        <v>-</v>
      </c>
      <c r="M2633" s="172">
        <f t="shared" si="218"/>
        <v>0</v>
      </c>
      <c r="N2633" s="172">
        <f t="shared" si="220"/>
        <v>0</v>
      </c>
      <c r="O2633" s="172">
        <f t="shared" si="221"/>
        <v>0</v>
      </c>
      <c r="P2633" s="172">
        <f t="shared" si="222"/>
        <v>0</v>
      </c>
    </row>
    <row r="2634" spans="12:16" ht="15" customHeight="1" x14ac:dyDescent="0.3">
      <c r="L2634" s="171" t="str">
        <f t="shared" si="219"/>
        <v>-</v>
      </c>
      <c r="M2634" s="172">
        <f t="shared" si="218"/>
        <v>0</v>
      </c>
      <c r="N2634" s="172">
        <f t="shared" si="220"/>
        <v>0</v>
      </c>
      <c r="O2634" s="172">
        <f t="shared" si="221"/>
        <v>0</v>
      </c>
      <c r="P2634" s="172">
        <f t="shared" si="222"/>
        <v>0</v>
      </c>
    </row>
    <row r="2635" spans="12:16" ht="15" customHeight="1" x14ac:dyDescent="0.3">
      <c r="L2635" s="171" t="str">
        <f t="shared" si="219"/>
        <v>-</v>
      </c>
      <c r="M2635" s="172">
        <f t="shared" si="218"/>
        <v>0</v>
      </c>
      <c r="N2635" s="172">
        <f t="shared" si="220"/>
        <v>0</v>
      </c>
      <c r="O2635" s="172">
        <f t="shared" si="221"/>
        <v>0</v>
      </c>
      <c r="P2635" s="172">
        <f t="shared" si="222"/>
        <v>0</v>
      </c>
    </row>
    <row r="2636" spans="12:16" ht="15" customHeight="1" x14ac:dyDescent="0.3">
      <c r="L2636" s="171" t="str">
        <f t="shared" si="219"/>
        <v>-</v>
      </c>
      <c r="M2636" s="172">
        <f t="shared" si="218"/>
        <v>0</v>
      </c>
      <c r="N2636" s="172">
        <f t="shared" si="220"/>
        <v>0</v>
      </c>
      <c r="O2636" s="172">
        <f t="shared" si="221"/>
        <v>0</v>
      </c>
      <c r="P2636" s="172">
        <f t="shared" si="222"/>
        <v>0</v>
      </c>
    </row>
    <row r="2637" spans="12:16" ht="15" customHeight="1" x14ac:dyDescent="0.3">
      <c r="L2637" s="171" t="str">
        <f t="shared" si="219"/>
        <v>-</v>
      </c>
      <c r="M2637" s="172">
        <f t="shared" si="218"/>
        <v>0</v>
      </c>
      <c r="N2637" s="172">
        <f t="shared" si="220"/>
        <v>0</v>
      </c>
      <c r="O2637" s="172">
        <f t="shared" si="221"/>
        <v>0</v>
      </c>
      <c r="P2637" s="172">
        <f t="shared" si="222"/>
        <v>0</v>
      </c>
    </row>
    <row r="2638" spans="12:16" ht="15" customHeight="1" x14ac:dyDescent="0.3">
      <c r="L2638" s="171" t="str">
        <f t="shared" si="219"/>
        <v>-</v>
      </c>
      <c r="M2638" s="172">
        <f t="shared" si="218"/>
        <v>0</v>
      </c>
      <c r="N2638" s="172">
        <f t="shared" si="220"/>
        <v>0</v>
      </c>
      <c r="O2638" s="172">
        <f t="shared" si="221"/>
        <v>0</v>
      </c>
      <c r="P2638" s="172">
        <f t="shared" si="222"/>
        <v>0</v>
      </c>
    </row>
    <row r="2639" spans="12:16" ht="15" customHeight="1" x14ac:dyDescent="0.3">
      <c r="L2639" s="171" t="str">
        <f t="shared" si="219"/>
        <v>-</v>
      </c>
      <c r="M2639" s="172">
        <f t="shared" si="218"/>
        <v>0</v>
      </c>
      <c r="N2639" s="172">
        <f t="shared" si="220"/>
        <v>0</v>
      </c>
      <c r="O2639" s="172">
        <f t="shared" si="221"/>
        <v>0</v>
      </c>
      <c r="P2639" s="172">
        <f t="shared" si="222"/>
        <v>0</v>
      </c>
    </row>
    <row r="2640" spans="12:16" ht="15" customHeight="1" x14ac:dyDescent="0.3">
      <c r="L2640" s="171" t="str">
        <f t="shared" si="219"/>
        <v>-</v>
      </c>
      <c r="M2640" s="172">
        <f t="shared" si="218"/>
        <v>0</v>
      </c>
      <c r="N2640" s="172">
        <f t="shared" si="220"/>
        <v>0</v>
      </c>
      <c r="O2640" s="172">
        <f t="shared" si="221"/>
        <v>0</v>
      </c>
      <c r="P2640" s="172">
        <f t="shared" si="222"/>
        <v>0</v>
      </c>
    </row>
    <row r="2641" spans="12:16" ht="15" customHeight="1" x14ac:dyDescent="0.3">
      <c r="L2641" s="171" t="str">
        <f t="shared" si="219"/>
        <v>-</v>
      </c>
      <c r="M2641" s="172">
        <f t="shared" si="218"/>
        <v>0</v>
      </c>
      <c r="N2641" s="172">
        <f t="shared" si="220"/>
        <v>0</v>
      </c>
      <c r="O2641" s="172">
        <f t="shared" si="221"/>
        <v>0</v>
      </c>
      <c r="P2641" s="172">
        <f t="shared" si="222"/>
        <v>0</v>
      </c>
    </row>
    <row r="2642" spans="12:16" ht="15" customHeight="1" x14ac:dyDescent="0.3">
      <c r="L2642" s="171" t="str">
        <f t="shared" si="219"/>
        <v>-</v>
      </c>
      <c r="M2642" s="172">
        <f t="shared" si="218"/>
        <v>0</v>
      </c>
      <c r="N2642" s="172">
        <f t="shared" si="220"/>
        <v>0</v>
      </c>
      <c r="O2642" s="172">
        <f t="shared" si="221"/>
        <v>0</v>
      </c>
      <c r="P2642" s="172">
        <f t="shared" si="222"/>
        <v>0</v>
      </c>
    </row>
    <row r="2643" spans="12:16" ht="15" customHeight="1" x14ac:dyDescent="0.3">
      <c r="L2643" s="171" t="str">
        <f t="shared" si="219"/>
        <v>-</v>
      </c>
      <c r="M2643" s="172">
        <f t="shared" ref="M2643:M2706" si="223">IFERROR(VLOOKUP(L2643,$B$19:$E$80,4,FALSE),0)</f>
        <v>0</v>
      </c>
      <c r="N2643" s="172">
        <f t="shared" si="220"/>
        <v>0</v>
      </c>
      <c r="O2643" s="172">
        <f t="shared" si="221"/>
        <v>0</v>
      </c>
      <c r="P2643" s="172">
        <f t="shared" si="222"/>
        <v>0</v>
      </c>
    </row>
    <row r="2644" spans="12:16" ht="15" customHeight="1" x14ac:dyDescent="0.3">
      <c r="L2644" s="171" t="str">
        <f t="shared" ref="L2644:L2707" si="224">IFERROR(IF(MAX(L2643+1,$F$5+1)&gt;$J$10,"-",MAX(L2643+1,$F$5+1)),"-")</f>
        <v>-</v>
      </c>
      <c r="M2644" s="172">
        <f t="shared" si="223"/>
        <v>0</v>
      </c>
      <c r="N2644" s="172">
        <f t="shared" ref="N2644:N2707" si="225">IF(ISNUMBER(N2643),N2643-M2644,$E$8)</f>
        <v>0</v>
      </c>
      <c r="O2644" s="172">
        <f t="shared" ref="O2644:O2707" si="226">IFERROR(IF(ISNUMBER(N2643),N2643,$E$8)*IF(L2644&gt;=$J$8,$E$13,$E$12)/IF(MOD(YEAR(L2644),4),365,366)*IF(ISBLANK(L2643),L2644-$F$5,L2644-L2643),0)</f>
        <v>0</v>
      </c>
      <c r="P2644" s="172">
        <f t="shared" ref="P2644:P2707" si="227">IFERROR(IF(ISNUMBER(N2643),N2643,$E$8)*3%/IF(MOD(YEAR(L2644),4),365,366)*IF(ISBLANK(L2643),(L2644-$F$5),L2644-L2643),0)</f>
        <v>0</v>
      </c>
    </row>
    <row r="2645" spans="12:16" ht="15" customHeight="1" x14ac:dyDescent="0.3">
      <c r="L2645" s="171" t="str">
        <f t="shared" si="224"/>
        <v>-</v>
      </c>
      <c r="M2645" s="172">
        <f t="shared" si="223"/>
        <v>0</v>
      </c>
      <c r="N2645" s="172">
        <f t="shared" si="225"/>
        <v>0</v>
      </c>
      <c r="O2645" s="172">
        <f t="shared" si="226"/>
        <v>0</v>
      </c>
      <c r="P2645" s="172">
        <f t="shared" si="227"/>
        <v>0</v>
      </c>
    </row>
    <row r="2646" spans="12:16" ht="15" customHeight="1" x14ac:dyDescent="0.3">
      <c r="L2646" s="171" t="str">
        <f t="shared" si="224"/>
        <v>-</v>
      </c>
      <c r="M2646" s="172">
        <f t="shared" si="223"/>
        <v>0</v>
      </c>
      <c r="N2646" s="172">
        <f t="shared" si="225"/>
        <v>0</v>
      </c>
      <c r="O2646" s="172">
        <f t="shared" si="226"/>
        <v>0</v>
      </c>
      <c r="P2646" s="172">
        <f t="shared" si="227"/>
        <v>0</v>
      </c>
    </row>
    <row r="2647" spans="12:16" ht="15" customHeight="1" x14ac:dyDescent="0.3">
      <c r="L2647" s="171" t="str">
        <f t="shared" si="224"/>
        <v>-</v>
      </c>
      <c r="M2647" s="172">
        <f t="shared" si="223"/>
        <v>0</v>
      </c>
      <c r="N2647" s="172">
        <f t="shared" si="225"/>
        <v>0</v>
      </c>
      <c r="O2647" s="172">
        <f t="shared" si="226"/>
        <v>0</v>
      </c>
      <c r="P2647" s="172">
        <f t="shared" si="227"/>
        <v>0</v>
      </c>
    </row>
    <row r="2648" spans="12:16" ht="15" customHeight="1" x14ac:dyDescent="0.3">
      <c r="L2648" s="171" t="str">
        <f t="shared" si="224"/>
        <v>-</v>
      </c>
      <c r="M2648" s="172">
        <f t="shared" si="223"/>
        <v>0</v>
      </c>
      <c r="N2648" s="172">
        <f t="shared" si="225"/>
        <v>0</v>
      </c>
      <c r="O2648" s="172">
        <f t="shared" si="226"/>
        <v>0</v>
      </c>
      <c r="P2648" s="172">
        <f t="shared" si="227"/>
        <v>0</v>
      </c>
    </row>
    <row r="2649" spans="12:16" ht="15" customHeight="1" x14ac:dyDescent="0.3">
      <c r="L2649" s="171" t="str">
        <f t="shared" si="224"/>
        <v>-</v>
      </c>
      <c r="M2649" s="172">
        <f t="shared" si="223"/>
        <v>0</v>
      </c>
      <c r="N2649" s="172">
        <f t="shared" si="225"/>
        <v>0</v>
      </c>
      <c r="O2649" s="172">
        <f t="shared" si="226"/>
        <v>0</v>
      </c>
      <c r="P2649" s="172">
        <f t="shared" si="227"/>
        <v>0</v>
      </c>
    </row>
    <row r="2650" spans="12:16" ht="15" customHeight="1" x14ac:dyDescent="0.3">
      <c r="L2650" s="171" t="str">
        <f t="shared" si="224"/>
        <v>-</v>
      </c>
      <c r="M2650" s="172">
        <f t="shared" si="223"/>
        <v>0</v>
      </c>
      <c r="N2650" s="172">
        <f t="shared" si="225"/>
        <v>0</v>
      </c>
      <c r="O2650" s="172">
        <f t="shared" si="226"/>
        <v>0</v>
      </c>
      <c r="P2650" s="172">
        <f t="shared" si="227"/>
        <v>0</v>
      </c>
    </row>
    <row r="2651" spans="12:16" ht="15" customHeight="1" x14ac:dyDescent="0.3">
      <c r="L2651" s="171" t="str">
        <f t="shared" si="224"/>
        <v>-</v>
      </c>
      <c r="M2651" s="172">
        <f t="shared" si="223"/>
        <v>0</v>
      </c>
      <c r="N2651" s="172">
        <f t="shared" si="225"/>
        <v>0</v>
      </c>
      <c r="O2651" s="172">
        <f t="shared" si="226"/>
        <v>0</v>
      </c>
      <c r="P2651" s="172">
        <f t="shared" si="227"/>
        <v>0</v>
      </c>
    </row>
    <row r="2652" spans="12:16" ht="15" customHeight="1" x14ac:dyDescent="0.3">
      <c r="L2652" s="171" t="str">
        <f t="shared" si="224"/>
        <v>-</v>
      </c>
      <c r="M2652" s="172">
        <f t="shared" si="223"/>
        <v>0</v>
      </c>
      <c r="N2652" s="172">
        <f t="shared" si="225"/>
        <v>0</v>
      </c>
      <c r="O2652" s="172">
        <f t="shared" si="226"/>
        <v>0</v>
      </c>
      <c r="P2652" s="172">
        <f t="shared" si="227"/>
        <v>0</v>
      </c>
    </row>
    <row r="2653" spans="12:16" ht="15" customHeight="1" x14ac:dyDescent="0.3">
      <c r="L2653" s="171" t="str">
        <f t="shared" si="224"/>
        <v>-</v>
      </c>
      <c r="M2653" s="172">
        <f t="shared" si="223"/>
        <v>0</v>
      </c>
      <c r="N2653" s="172">
        <f t="shared" si="225"/>
        <v>0</v>
      </c>
      <c r="O2653" s="172">
        <f t="shared" si="226"/>
        <v>0</v>
      </c>
      <c r="P2653" s="172">
        <f t="shared" si="227"/>
        <v>0</v>
      </c>
    </row>
    <row r="2654" spans="12:16" ht="15" customHeight="1" x14ac:dyDescent="0.3">
      <c r="L2654" s="171" t="str">
        <f t="shared" si="224"/>
        <v>-</v>
      </c>
      <c r="M2654" s="172">
        <f t="shared" si="223"/>
        <v>0</v>
      </c>
      <c r="N2654" s="172">
        <f t="shared" si="225"/>
        <v>0</v>
      </c>
      <c r="O2654" s="172">
        <f t="shared" si="226"/>
        <v>0</v>
      </c>
      <c r="P2654" s="172">
        <f t="shared" si="227"/>
        <v>0</v>
      </c>
    </row>
    <row r="2655" spans="12:16" ht="15" customHeight="1" x14ac:dyDescent="0.3">
      <c r="L2655" s="171" t="str">
        <f t="shared" si="224"/>
        <v>-</v>
      </c>
      <c r="M2655" s="172">
        <f t="shared" si="223"/>
        <v>0</v>
      </c>
      <c r="N2655" s="172">
        <f t="shared" si="225"/>
        <v>0</v>
      </c>
      <c r="O2655" s="172">
        <f t="shared" si="226"/>
        <v>0</v>
      </c>
      <c r="P2655" s="172">
        <f t="shared" si="227"/>
        <v>0</v>
      </c>
    </row>
    <row r="2656" spans="12:16" ht="15" customHeight="1" x14ac:dyDescent="0.3">
      <c r="L2656" s="171" t="str">
        <f t="shared" si="224"/>
        <v>-</v>
      </c>
      <c r="M2656" s="172">
        <f t="shared" si="223"/>
        <v>0</v>
      </c>
      <c r="N2656" s="172">
        <f t="shared" si="225"/>
        <v>0</v>
      </c>
      <c r="O2656" s="172">
        <f t="shared" si="226"/>
        <v>0</v>
      </c>
      <c r="P2656" s="172">
        <f t="shared" si="227"/>
        <v>0</v>
      </c>
    </row>
    <row r="2657" spans="12:16" ht="15" customHeight="1" x14ac:dyDescent="0.3">
      <c r="L2657" s="171" t="str">
        <f t="shared" si="224"/>
        <v>-</v>
      </c>
      <c r="M2657" s="172">
        <f t="shared" si="223"/>
        <v>0</v>
      </c>
      <c r="N2657" s="172">
        <f t="shared" si="225"/>
        <v>0</v>
      </c>
      <c r="O2657" s="172">
        <f t="shared" si="226"/>
        <v>0</v>
      </c>
      <c r="P2657" s="172">
        <f t="shared" si="227"/>
        <v>0</v>
      </c>
    </row>
    <row r="2658" spans="12:16" ht="15" customHeight="1" x14ac:dyDescent="0.3">
      <c r="L2658" s="171" t="str">
        <f t="shared" si="224"/>
        <v>-</v>
      </c>
      <c r="M2658" s="172">
        <f t="shared" si="223"/>
        <v>0</v>
      </c>
      <c r="N2658" s="172">
        <f t="shared" si="225"/>
        <v>0</v>
      </c>
      <c r="O2658" s="172">
        <f t="shared" si="226"/>
        <v>0</v>
      </c>
      <c r="P2658" s="172">
        <f t="shared" si="227"/>
        <v>0</v>
      </c>
    </row>
    <row r="2659" spans="12:16" ht="15" customHeight="1" x14ac:dyDescent="0.3">
      <c r="L2659" s="171" t="str">
        <f t="shared" si="224"/>
        <v>-</v>
      </c>
      <c r="M2659" s="172">
        <f t="shared" si="223"/>
        <v>0</v>
      </c>
      <c r="N2659" s="172">
        <f t="shared" si="225"/>
        <v>0</v>
      </c>
      <c r="O2659" s="172">
        <f t="shared" si="226"/>
        <v>0</v>
      </c>
      <c r="P2659" s="172">
        <f t="shared" si="227"/>
        <v>0</v>
      </c>
    </row>
    <row r="2660" spans="12:16" ht="15" customHeight="1" x14ac:dyDescent="0.3">
      <c r="L2660" s="171" t="str">
        <f t="shared" si="224"/>
        <v>-</v>
      </c>
      <c r="M2660" s="172">
        <f t="shared" si="223"/>
        <v>0</v>
      </c>
      <c r="N2660" s="172">
        <f t="shared" si="225"/>
        <v>0</v>
      </c>
      <c r="O2660" s="172">
        <f t="shared" si="226"/>
        <v>0</v>
      </c>
      <c r="P2660" s="172">
        <f t="shared" si="227"/>
        <v>0</v>
      </c>
    </row>
    <row r="2661" spans="12:16" ht="15" customHeight="1" x14ac:dyDescent="0.3">
      <c r="L2661" s="171" t="str">
        <f t="shared" si="224"/>
        <v>-</v>
      </c>
      <c r="M2661" s="172">
        <f t="shared" si="223"/>
        <v>0</v>
      </c>
      <c r="N2661" s="172">
        <f t="shared" si="225"/>
        <v>0</v>
      </c>
      <c r="O2661" s="172">
        <f t="shared" si="226"/>
        <v>0</v>
      </c>
      <c r="P2661" s="172">
        <f t="shared" si="227"/>
        <v>0</v>
      </c>
    </row>
    <row r="2662" spans="12:16" ht="15" customHeight="1" x14ac:dyDescent="0.3">
      <c r="L2662" s="171" t="str">
        <f t="shared" si="224"/>
        <v>-</v>
      </c>
      <c r="M2662" s="172">
        <f t="shared" si="223"/>
        <v>0</v>
      </c>
      <c r="N2662" s="172">
        <f t="shared" si="225"/>
        <v>0</v>
      </c>
      <c r="O2662" s="172">
        <f t="shared" si="226"/>
        <v>0</v>
      </c>
      <c r="P2662" s="172">
        <f t="shared" si="227"/>
        <v>0</v>
      </c>
    </row>
    <row r="2663" spans="12:16" ht="15" customHeight="1" x14ac:dyDescent="0.3">
      <c r="L2663" s="171" t="str">
        <f t="shared" si="224"/>
        <v>-</v>
      </c>
      <c r="M2663" s="172">
        <f t="shared" si="223"/>
        <v>0</v>
      </c>
      <c r="N2663" s="172">
        <f t="shared" si="225"/>
        <v>0</v>
      </c>
      <c r="O2663" s="172">
        <f t="shared" si="226"/>
        <v>0</v>
      </c>
      <c r="P2663" s="172">
        <f t="shared" si="227"/>
        <v>0</v>
      </c>
    </row>
    <row r="2664" spans="12:16" ht="15" customHeight="1" x14ac:dyDescent="0.3">
      <c r="L2664" s="171" t="str">
        <f t="shared" si="224"/>
        <v>-</v>
      </c>
      <c r="M2664" s="172">
        <f t="shared" si="223"/>
        <v>0</v>
      </c>
      <c r="N2664" s="172">
        <f t="shared" si="225"/>
        <v>0</v>
      </c>
      <c r="O2664" s="172">
        <f t="shared" si="226"/>
        <v>0</v>
      </c>
      <c r="P2664" s="172">
        <f t="shared" si="227"/>
        <v>0</v>
      </c>
    </row>
    <row r="2665" spans="12:16" ht="15" customHeight="1" x14ac:dyDescent="0.3">
      <c r="L2665" s="171" t="str">
        <f t="shared" si="224"/>
        <v>-</v>
      </c>
      <c r="M2665" s="172">
        <f t="shared" si="223"/>
        <v>0</v>
      </c>
      <c r="N2665" s="172">
        <f t="shared" si="225"/>
        <v>0</v>
      </c>
      <c r="O2665" s="172">
        <f t="shared" si="226"/>
        <v>0</v>
      </c>
      <c r="P2665" s="172">
        <f t="shared" si="227"/>
        <v>0</v>
      </c>
    </row>
    <row r="2666" spans="12:16" ht="15" customHeight="1" x14ac:dyDescent="0.3">
      <c r="L2666" s="171" t="str">
        <f t="shared" si="224"/>
        <v>-</v>
      </c>
      <c r="M2666" s="172">
        <f t="shared" si="223"/>
        <v>0</v>
      </c>
      <c r="N2666" s="172">
        <f t="shared" si="225"/>
        <v>0</v>
      </c>
      <c r="O2666" s="172">
        <f t="shared" si="226"/>
        <v>0</v>
      </c>
      <c r="P2666" s="172">
        <f t="shared" si="227"/>
        <v>0</v>
      </c>
    </row>
    <row r="2667" spans="12:16" ht="15" customHeight="1" x14ac:dyDescent="0.3">
      <c r="L2667" s="171" t="str">
        <f t="shared" si="224"/>
        <v>-</v>
      </c>
      <c r="M2667" s="172">
        <f t="shared" si="223"/>
        <v>0</v>
      </c>
      <c r="N2667" s="172">
        <f t="shared" si="225"/>
        <v>0</v>
      </c>
      <c r="O2667" s="172">
        <f t="shared" si="226"/>
        <v>0</v>
      </c>
      <c r="P2667" s="172">
        <f t="shared" si="227"/>
        <v>0</v>
      </c>
    </row>
    <row r="2668" spans="12:16" ht="15" customHeight="1" x14ac:dyDescent="0.3">
      <c r="L2668" s="171" t="str">
        <f t="shared" si="224"/>
        <v>-</v>
      </c>
      <c r="M2668" s="172">
        <f t="shared" si="223"/>
        <v>0</v>
      </c>
      <c r="N2668" s="172">
        <f t="shared" si="225"/>
        <v>0</v>
      </c>
      <c r="O2668" s="172">
        <f t="shared" si="226"/>
        <v>0</v>
      </c>
      <c r="P2668" s="172">
        <f t="shared" si="227"/>
        <v>0</v>
      </c>
    </row>
    <row r="2669" spans="12:16" ht="15" customHeight="1" x14ac:dyDescent="0.3">
      <c r="L2669" s="171" t="str">
        <f t="shared" si="224"/>
        <v>-</v>
      </c>
      <c r="M2669" s="172">
        <f t="shared" si="223"/>
        <v>0</v>
      </c>
      <c r="N2669" s="172">
        <f t="shared" si="225"/>
        <v>0</v>
      </c>
      <c r="O2669" s="172">
        <f t="shared" si="226"/>
        <v>0</v>
      </c>
      <c r="P2669" s="172">
        <f t="shared" si="227"/>
        <v>0</v>
      </c>
    </row>
    <row r="2670" spans="12:16" ht="15" customHeight="1" x14ac:dyDescent="0.3">
      <c r="L2670" s="171" t="str">
        <f t="shared" si="224"/>
        <v>-</v>
      </c>
      <c r="M2670" s="172">
        <f t="shared" si="223"/>
        <v>0</v>
      </c>
      <c r="N2670" s="172">
        <f t="shared" si="225"/>
        <v>0</v>
      </c>
      <c r="O2670" s="172">
        <f t="shared" si="226"/>
        <v>0</v>
      </c>
      <c r="P2670" s="172">
        <f t="shared" si="227"/>
        <v>0</v>
      </c>
    </row>
    <row r="2671" spans="12:16" ht="15" customHeight="1" x14ac:dyDescent="0.3">
      <c r="L2671" s="171" t="str">
        <f t="shared" si="224"/>
        <v>-</v>
      </c>
      <c r="M2671" s="172">
        <f t="shared" si="223"/>
        <v>0</v>
      </c>
      <c r="N2671" s="172">
        <f t="shared" si="225"/>
        <v>0</v>
      </c>
      <c r="O2671" s="172">
        <f t="shared" si="226"/>
        <v>0</v>
      </c>
      <c r="P2671" s="172">
        <f t="shared" si="227"/>
        <v>0</v>
      </c>
    </row>
    <row r="2672" spans="12:16" ht="15" customHeight="1" x14ac:dyDescent="0.3">
      <c r="L2672" s="171" t="str">
        <f t="shared" si="224"/>
        <v>-</v>
      </c>
      <c r="M2672" s="172">
        <f t="shared" si="223"/>
        <v>0</v>
      </c>
      <c r="N2672" s="172">
        <f t="shared" si="225"/>
        <v>0</v>
      </c>
      <c r="O2672" s="172">
        <f t="shared" si="226"/>
        <v>0</v>
      </c>
      <c r="P2672" s="172">
        <f t="shared" si="227"/>
        <v>0</v>
      </c>
    </row>
    <row r="2673" spans="12:16" ht="15" customHeight="1" x14ac:dyDescent="0.3">
      <c r="L2673" s="171" t="str">
        <f t="shared" si="224"/>
        <v>-</v>
      </c>
      <c r="M2673" s="172">
        <f t="shared" si="223"/>
        <v>0</v>
      </c>
      <c r="N2673" s="172">
        <f t="shared" si="225"/>
        <v>0</v>
      </c>
      <c r="O2673" s="172">
        <f t="shared" si="226"/>
        <v>0</v>
      </c>
      <c r="P2673" s="172">
        <f t="shared" si="227"/>
        <v>0</v>
      </c>
    </row>
    <row r="2674" spans="12:16" ht="15" customHeight="1" x14ac:dyDescent="0.3">
      <c r="L2674" s="171" t="str">
        <f t="shared" si="224"/>
        <v>-</v>
      </c>
      <c r="M2674" s="172">
        <f t="shared" si="223"/>
        <v>0</v>
      </c>
      <c r="N2674" s="172">
        <f t="shared" si="225"/>
        <v>0</v>
      </c>
      <c r="O2674" s="172">
        <f t="shared" si="226"/>
        <v>0</v>
      </c>
      <c r="P2674" s="172">
        <f t="shared" si="227"/>
        <v>0</v>
      </c>
    </row>
    <row r="2675" spans="12:16" ht="15" customHeight="1" x14ac:dyDescent="0.3">
      <c r="L2675" s="171" t="str">
        <f t="shared" si="224"/>
        <v>-</v>
      </c>
      <c r="M2675" s="172">
        <f t="shared" si="223"/>
        <v>0</v>
      </c>
      <c r="N2675" s="172">
        <f t="shared" si="225"/>
        <v>0</v>
      </c>
      <c r="O2675" s="172">
        <f t="shared" si="226"/>
        <v>0</v>
      </c>
      <c r="P2675" s="172">
        <f t="shared" si="227"/>
        <v>0</v>
      </c>
    </row>
    <row r="2676" spans="12:16" ht="15" customHeight="1" x14ac:dyDescent="0.3">
      <c r="L2676" s="171" t="str">
        <f t="shared" si="224"/>
        <v>-</v>
      </c>
      <c r="M2676" s="172">
        <f t="shared" si="223"/>
        <v>0</v>
      </c>
      <c r="N2676" s="172">
        <f t="shared" si="225"/>
        <v>0</v>
      </c>
      <c r="O2676" s="172">
        <f t="shared" si="226"/>
        <v>0</v>
      </c>
      <c r="P2676" s="172">
        <f t="shared" si="227"/>
        <v>0</v>
      </c>
    </row>
    <row r="2677" spans="12:16" ht="15" customHeight="1" x14ac:dyDescent="0.3">
      <c r="L2677" s="171" t="str">
        <f t="shared" si="224"/>
        <v>-</v>
      </c>
      <c r="M2677" s="172">
        <f t="shared" si="223"/>
        <v>0</v>
      </c>
      <c r="N2677" s="172">
        <f t="shared" si="225"/>
        <v>0</v>
      </c>
      <c r="O2677" s="172">
        <f t="shared" si="226"/>
        <v>0</v>
      </c>
      <c r="P2677" s="172">
        <f t="shared" si="227"/>
        <v>0</v>
      </c>
    </row>
    <row r="2678" spans="12:16" ht="15" customHeight="1" x14ac:dyDescent="0.3">
      <c r="L2678" s="171" t="str">
        <f t="shared" si="224"/>
        <v>-</v>
      </c>
      <c r="M2678" s="172">
        <f t="shared" si="223"/>
        <v>0</v>
      </c>
      <c r="N2678" s="172">
        <f t="shared" si="225"/>
        <v>0</v>
      </c>
      <c r="O2678" s="172">
        <f t="shared" si="226"/>
        <v>0</v>
      </c>
      <c r="P2678" s="172">
        <f t="shared" si="227"/>
        <v>0</v>
      </c>
    </row>
    <row r="2679" spans="12:16" ht="15" customHeight="1" x14ac:dyDescent="0.3">
      <c r="L2679" s="171" t="str">
        <f t="shared" si="224"/>
        <v>-</v>
      </c>
      <c r="M2679" s="172">
        <f t="shared" si="223"/>
        <v>0</v>
      </c>
      <c r="N2679" s="172">
        <f t="shared" si="225"/>
        <v>0</v>
      </c>
      <c r="O2679" s="172">
        <f t="shared" si="226"/>
        <v>0</v>
      </c>
      <c r="P2679" s="172">
        <f t="shared" si="227"/>
        <v>0</v>
      </c>
    </row>
    <row r="2680" spans="12:16" ht="15" customHeight="1" x14ac:dyDescent="0.3">
      <c r="L2680" s="171" t="str">
        <f t="shared" si="224"/>
        <v>-</v>
      </c>
      <c r="M2680" s="172">
        <f t="shared" si="223"/>
        <v>0</v>
      </c>
      <c r="N2680" s="172">
        <f t="shared" si="225"/>
        <v>0</v>
      </c>
      <c r="O2680" s="172">
        <f t="shared" si="226"/>
        <v>0</v>
      </c>
      <c r="P2680" s="172">
        <f t="shared" si="227"/>
        <v>0</v>
      </c>
    </row>
    <row r="2681" spans="12:16" ht="15" customHeight="1" x14ac:dyDescent="0.3">
      <c r="L2681" s="171" t="str">
        <f t="shared" si="224"/>
        <v>-</v>
      </c>
      <c r="M2681" s="172">
        <f t="shared" si="223"/>
        <v>0</v>
      </c>
      <c r="N2681" s="172">
        <f t="shared" si="225"/>
        <v>0</v>
      </c>
      <c r="O2681" s="172">
        <f t="shared" si="226"/>
        <v>0</v>
      </c>
      <c r="P2681" s="172">
        <f t="shared" si="227"/>
        <v>0</v>
      </c>
    </row>
    <row r="2682" spans="12:16" ht="15" customHeight="1" x14ac:dyDescent="0.3">
      <c r="L2682" s="171" t="str">
        <f t="shared" si="224"/>
        <v>-</v>
      </c>
      <c r="M2682" s="172">
        <f t="shared" si="223"/>
        <v>0</v>
      </c>
      <c r="N2682" s="172">
        <f t="shared" si="225"/>
        <v>0</v>
      </c>
      <c r="O2682" s="172">
        <f t="shared" si="226"/>
        <v>0</v>
      </c>
      <c r="P2682" s="172">
        <f t="shared" si="227"/>
        <v>0</v>
      </c>
    </row>
    <row r="2683" spans="12:16" ht="15" customHeight="1" x14ac:dyDescent="0.3">
      <c r="L2683" s="171" t="str">
        <f t="shared" si="224"/>
        <v>-</v>
      </c>
      <c r="M2683" s="172">
        <f t="shared" si="223"/>
        <v>0</v>
      </c>
      <c r="N2683" s="172">
        <f t="shared" si="225"/>
        <v>0</v>
      </c>
      <c r="O2683" s="172">
        <f t="shared" si="226"/>
        <v>0</v>
      </c>
      <c r="P2683" s="172">
        <f t="shared" si="227"/>
        <v>0</v>
      </c>
    </row>
    <row r="2684" spans="12:16" ht="15" customHeight="1" x14ac:dyDescent="0.3">
      <c r="L2684" s="171" t="str">
        <f t="shared" si="224"/>
        <v>-</v>
      </c>
      <c r="M2684" s="172">
        <f t="shared" si="223"/>
        <v>0</v>
      </c>
      <c r="N2684" s="172">
        <f t="shared" si="225"/>
        <v>0</v>
      </c>
      <c r="O2684" s="172">
        <f t="shared" si="226"/>
        <v>0</v>
      </c>
      <c r="P2684" s="172">
        <f t="shared" si="227"/>
        <v>0</v>
      </c>
    </row>
    <row r="2685" spans="12:16" ht="15" customHeight="1" x14ac:dyDescent="0.3">
      <c r="L2685" s="171" t="str">
        <f t="shared" si="224"/>
        <v>-</v>
      </c>
      <c r="M2685" s="172">
        <f t="shared" si="223"/>
        <v>0</v>
      </c>
      <c r="N2685" s="172">
        <f t="shared" si="225"/>
        <v>0</v>
      </c>
      <c r="O2685" s="172">
        <f t="shared" si="226"/>
        <v>0</v>
      </c>
      <c r="P2685" s="172">
        <f t="shared" si="227"/>
        <v>0</v>
      </c>
    </row>
    <row r="2686" spans="12:16" ht="15" customHeight="1" x14ac:dyDescent="0.3">
      <c r="L2686" s="171" t="str">
        <f t="shared" si="224"/>
        <v>-</v>
      </c>
      <c r="M2686" s="172">
        <f t="shared" si="223"/>
        <v>0</v>
      </c>
      <c r="N2686" s="172">
        <f t="shared" si="225"/>
        <v>0</v>
      </c>
      <c r="O2686" s="172">
        <f t="shared" si="226"/>
        <v>0</v>
      </c>
      <c r="P2686" s="172">
        <f t="shared" si="227"/>
        <v>0</v>
      </c>
    </row>
    <row r="2687" spans="12:16" ht="15" customHeight="1" x14ac:dyDescent="0.3">
      <c r="L2687" s="171" t="str">
        <f t="shared" si="224"/>
        <v>-</v>
      </c>
      <c r="M2687" s="172">
        <f t="shared" si="223"/>
        <v>0</v>
      </c>
      <c r="N2687" s="172">
        <f t="shared" si="225"/>
        <v>0</v>
      </c>
      <c r="O2687" s="172">
        <f t="shared" si="226"/>
        <v>0</v>
      </c>
      <c r="P2687" s="172">
        <f t="shared" si="227"/>
        <v>0</v>
      </c>
    </row>
    <row r="2688" spans="12:16" ht="15" customHeight="1" x14ac:dyDescent="0.3">
      <c r="L2688" s="171" t="str">
        <f t="shared" si="224"/>
        <v>-</v>
      </c>
      <c r="M2688" s="172">
        <f t="shared" si="223"/>
        <v>0</v>
      </c>
      <c r="N2688" s="172">
        <f t="shared" si="225"/>
        <v>0</v>
      </c>
      <c r="O2688" s="172">
        <f t="shared" si="226"/>
        <v>0</v>
      </c>
      <c r="P2688" s="172">
        <f t="shared" si="227"/>
        <v>0</v>
      </c>
    </row>
    <row r="2689" spans="12:16" ht="15" customHeight="1" x14ac:dyDescent="0.3">
      <c r="L2689" s="171" t="str">
        <f t="shared" si="224"/>
        <v>-</v>
      </c>
      <c r="M2689" s="172">
        <f t="shared" si="223"/>
        <v>0</v>
      </c>
      <c r="N2689" s="172">
        <f t="shared" si="225"/>
        <v>0</v>
      </c>
      <c r="O2689" s="172">
        <f t="shared" si="226"/>
        <v>0</v>
      </c>
      <c r="P2689" s="172">
        <f t="shared" si="227"/>
        <v>0</v>
      </c>
    </row>
    <row r="2690" spans="12:16" ht="15" customHeight="1" x14ac:dyDescent="0.3">
      <c r="L2690" s="171" t="str">
        <f t="shared" si="224"/>
        <v>-</v>
      </c>
      <c r="M2690" s="172">
        <f t="shared" si="223"/>
        <v>0</v>
      </c>
      <c r="N2690" s="172">
        <f t="shared" si="225"/>
        <v>0</v>
      </c>
      <c r="O2690" s="172">
        <f t="shared" si="226"/>
        <v>0</v>
      </c>
      <c r="P2690" s="172">
        <f t="shared" si="227"/>
        <v>0</v>
      </c>
    </row>
    <row r="2691" spans="12:16" ht="15" customHeight="1" x14ac:dyDescent="0.3">
      <c r="L2691" s="171" t="str">
        <f t="shared" si="224"/>
        <v>-</v>
      </c>
      <c r="M2691" s="172">
        <f t="shared" si="223"/>
        <v>0</v>
      </c>
      <c r="N2691" s="172">
        <f t="shared" si="225"/>
        <v>0</v>
      </c>
      <c r="O2691" s="172">
        <f t="shared" si="226"/>
        <v>0</v>
      </c>
      <c r="P2691" s="172">
        <f t="shared" si="227"/>
        <v>0</v>
      </c>
    </row>
    <row r="2692" spans="12:16" ht="15" customHeight="1" x14ac:dyDescent="0.3">
      <c r="L2692" s="171" t="str">
        <f t="shared" si="224"/>
        <v>-</v>
      </c>
      <c r="M2692" s="172">
        <f t="shared" si="223"/>
        <v>0</v>
      </c>
      <c r="N2692" s="172">
        <f t="shared" si="225"/>
        <v>0</v>
      </c>
      <c r="O2692" s="172">
        <f t="shared" si="226"/>
        <v>0</v>
      </c>
      <c r="P2692" s="172">
        <f t="shared" si="227"/>
        <v>0</v>
      </c>
    </row>
    <row r="2693" spans="12:16" ht="15" customHeight="1" x14ac:dyDescent="0.3">
      <c r="L2693" s="171" t="str">
        <f t="shared" si="224"/>
        <v>-</v>
      </c>
      <c r="M2693" s="172">
        <f t="shared" si="223"/>
        <v>0</v>
      </c>
      <c r="N2693" s="172">
        <f t="shared" si="225"/>
        <v>0</v>
      </c>
      <c r="O2693" s="172">
        <f t="shared" si="226"/>
        <v>0</v>
      </c>
      <c r="P2693" s="172">
        <f t="shared" si="227"/>
        <v>0</v>
      </c>
    </row>
    <row r="2694" spans="12:16" ht="15" customHeight="1" x14ac:dyDescent="0.3">
      <c r="L2694" s="171" t="str">
        <f t="shared" si="224"/>
        <v>-</v>
      </c>
      <c r="M2694" s="172">
        <f t="shared" si="223"/>
        <v>0</v>
      </c>
      <c r="N2694" s="172">
        <f t="shared" si="225"/>
        <v>0</v>
      </c>
      <c r="O2694" s="172">
        <f t="shared" si="226"/>
        <v>0</v>
      </c>
      <c r="P2694" s="172">
        <f t="shared" si="227"/>
        <v>0</v>
      </c>
    </row>
    <row r="2695" spans="12:16" ht="15" customHeight="1" x14ac:dyDescent="0.3">
      <c r="L2695" s="171" t="str">
        <f t="shared" si="224"/>
        <v>-</v>
      </c>
      <c r="M2695" s="172">
        <f t="shared" si="223"/>
        <v>0</v>
      </c>
      <c r="N2695" s="172">
        <f t="shared" si="225"/>
        <v>0</v>
      </c>
      <c r="O2695" s="172">
        <f t="shared" si="226"/>
        <v>0</v>
      </c>
      <c r="P2695" s="172">
        <f t="shared" si="227"/>
        <v>0</v>
      </c>
    </row>
    <row r="2696" spans="12:16" ht="15" customHeight="1" x14ac:dyDescent="0.3">
      <c r="L2696" s="171" t="str">
        <f t="shared" si="224"/>
        <v>-</v>
      </c>
      <c r="M2696" s="172">
        <f t="shared" si="223"/>
        <v>0</v>
      </c>
      <c r="N2696" s="172">
        <f t="shared" si="225"/>
        <v>0</v>
      </c>
      <c r="O2696" s="172">
        <f t="shared" si="226"/>
        <v>0</v>
      </c>
      <c r="P2696" s="172">
        <f t="shared" si="227"/>
        <v>0</v>
      </c>
    </row>
    <row r="2697" spans="12:16" ht="15" customHeight="1" x14ac:dyDescent="0.3">
      <c r="L2697" s="171" t="str">
        <f t="shared" si="224"/>
        <v>-</v>
      </c>
      <c r="M2697" s="172">
        <f t="shared" si="223"/>
        <v>0</v>
      </c>
      <c r="N2697" s="172">
        <f t="shared" si="225"/>
        <v>0</v>
      </c>
      <c r="O2697" s="172">
        <f t="shared" si="226"/>
        <v>0</v>
      </c>
      <c r="P2697" s="172">
        <f t="shared" si="227"/>
        <v>0</v>
      </c>
    </row>
    <row r="2698" spans="12:16" ht="15" customHeight="1" x14ac:dyDescent="0.3">
      <c r="L2698" s="171" t="str">
        <f t="shared" si="224"/>
        <v>-</v>
      </c>
      <c r="M2698" s="172">
        <f t="shared" si="223"/>
        <v>0</v>
      </c>
      <c r="N2698" s="172">
        <f t="shared" si="225"/>
        <v>0</v>
      </c>
      <c r="O2698" s="172">
        <f t="shared" si="226"/>
        <v>0</v>
      </c>
      <c r="P2698" s="172">
        <f t="shared" si="227"/>
        <v>0</v>
      </c>
    </row>
    <row r="2699" spans="12:16" ht="15" customHeight="1" x14ac:dyDescent="0.3">
      <c r="L2699" s="171" t="str">
        <f t="shared" si="224"/>
        <v>-</v>
      </c>
      <c r="M2699" s="172">
        <f t="shared" si="223"/>
        <v>0</v>
      </c>
      <c r="N2699" s="172">
        <f t="shared" si="225"/>
        <v>0</v>
      </c>
      <c r="O2699" s="172">
        <f t="shared" si="226"/>
        <v>0</v>
      </c>
      <c r="P2699" s="172">
        <f t="shared" si="227"/>
        <v>0</v>
      </c>
    </row>
    <row r="2700" spans="12:16" ht="15" customHeight="1" x14ac:dyDescent="0.3">
      <c r="L2700" s="171" t="str">
        <f t="shared" si="224"/>
        <v>-</v>
      </c>
      <c r="M2700" s="172">
        <f t="shared" si="223"/>
        <v>0</v>
      </c>
      <c r="N2700" s="172">
        <f t="shared" si="225"/>
        <v>0</v>
      </c>
      <c r="O2700" s="172">
        <f t="shared" si="226"/>
        <v>0</v>
      </c>
      <c r="P2700" s="172">
        <f t="shared" si="227"/>
        <v>0</v>
      </c>
    </row>
    <row r="2701" spans="12:16" ht="15" customHeight="1" x14ac:dyDescent="0.3">
      <c r="L2701" s="171" t="str">
        <f t="shared" si="224"/>
        <v>-</v>
      </c>
      <c r="M2701" s="172">
        <f t="shared" si="223"/>
        <v>0</v>
      </c>
      <c r="N2701" s="172">
        <f t="shared" si="225"/>
        <v>0</v>
      </c>
      <c r="O2701" s="172">
        <f t="shared" si="226"/>
        <v>0</v>
      </c>
      <c r="P2701" s="172">
        <f t="shared" si="227"/>
        <v>0</v>
      </c>
    </row>
    <row r="2702" spans="12:16" ht="15" customHeight="1" x14ac:dyDescent="0.3">
      <c r="L2702" s="171" t="str">
        <f t="shared" si="224"/>
        <v>-</v>
      </c>
      <c r="M2702" s="172">
        <f t="shared" si="223"/>
        <v>0</v>
      </c>
      <c r="N2702" s="172">
        <f t="shared" si="225"/>
        <v>0</v>
      </c>
      <c r="O2702" s="172">
        <f t="shared" si="226"/>
        <v>0</v>
      </c>
      <c r="P2702" s="172">
        <f t="shared" si="227"/>
        <v>0</v>
      </c>
    </row>
    <row r="2703" spans="12:16" ht="15" customHeight="1" x14ac:dyDescent="0.3">
      <c r="L2703" s="171" t="str">
        <f t="shared" si="224"/>
        <v>-</v>
      </c>
      <c r="M2703" s="172">
        <f t="shared" si="223"/>
        <v>0</v>
      </c>
      <c r="N2703" s="172">
        <f t="shared" si="225"/>
        <v>0</v>
      </c>
      <c r="O2703" s="172">
        <f t="shared" si="226"/>
        <v>0</v>
      </c>
      <c r="P2703" s="172">
        <f t="shared" si="227"/>
        <v>0</v>
      </c>
    </row>
    <row r="2704" spans="12:16" ht="15" customHeight="1" x14ac:dyDescent="0.3">
      <c r="L2704" s="171" t="str">
        <f t="shared" si="224"/>
        <v>-</v>
      </c>
      <c r="M2704" s="172">
        <f t="shared" si="223"/>
        <v>0</v>
      </c>
      <c r="N2704" s="172">
        <f t="shared" si="225"/>
        <v>0</v>
      </c>
      <c r="O2704" s="172">
        <f t="shared" si="226"/>
        <v>0</v>
      </c>
      <c r="P2704" s="172">
        <f t="shared" si="227"/>
        <v>0</v>
      </c>
    </row>
    <row r="2705" spans="12:16" ht="15" customHeight="1" x14ac:dyDescent="0.3">
      <c r="L2705" s="171" t="str">
        <f t="shared" si="224"/>
        <v>-</v>
      </c>
      <c r="M2705" s="172">
        <f t="shared" si="223"/>
        <v>0</v>
      </c>
      <c r="N2705" s="172">
        <f t="shared" si="225"/>
        <v>0</v>
      </c>
      <c r="O2705" s="172">
        <f t="shared" si="226"/>
        <v>0</v>
      </c>
      <c r="P2705" s="172">
        <f t="shared" si="227"/>
        <v>0</v>
      </c>
    </row>
    <row r="2706" spans="12:16" ht="15" customHeight="1" x14ac:dyDescent="0.3">
      <c r="L2706" s="171" t="str">
        <f t="shared" si="224"/>
        <v>-</v>
      </c>
      <c r="M2706" s="172">
        <f t="shared" si="223"/>
        <v>0</v>
      </c>
      <c r="N2706" s="172">
        <f t="shared" si="225"/>
        <v>0</v>
      </c>
      <c r="O2706" s="172">
        <f t="shared" si="226"/>
        <v>0</v>
      </c>
      <c r="P2706" s="172">
        <f t="shared" si="227"/>
        <v>0</v>
      </c>
    </row>
    <row r="2707" spans="12:16" ht="15" customHeight="1" x14ac:dyDescent="0.3">
      <c r="L2707" s="171" t="str">
        <f t="shared" si="224"/>
        <v>-</v>
      </c>
      <c r="M2707" s="172">
        <f t="shared" ref="M2707:M2770" si="228">IFERROR(VLOOKUP(L2707,$B$19:$E$80,4,FALSE),0)</f>
        <v>0</v>
      </c>
      <c r="N2707" s="172">
        <f t="shared" si="225"/>
        <v>0</v>
      </c>
      <c r="O2707" s="172">
        <f t="shared" si="226"/>
        <v>0</v>
      </c>
      <c r="P2707" s="172">
        <f t="shared" si="227"/>
        <v>0</v>
      </c>
    </row>
    <row r="2708" spans="12:16" ht="15" customHeight="1" x14ac:dyDescent="0.3">
      <c r="L2708" s="171" t="str">
        <f t="shared" ref="L2708:L2771" si="229">IFERROR(IF(MAX(L2707+1,$F$5+1)&gt;$J$10,"-",MAX(L2707+1,$F$5+1)),"-")</f>
        <v>-</v>
      </c>
      <c r="M2708" s="172">
        <f t="shared" si="228"/>
        <v>0</v>
      </c>
      <c r="N2708" s="172">
        <f t="shared" ref="N2708:N2771" si="230">IF(ISNUMBER(N2707),N2707-M2708,$E$8)</f>
        <v>0</v>
      </c>
      <c r="O2708" s="172">
        <f t="shared" ref="O2708:O2771" si="231">IFERROR(IF(ISNUMBER(N2707),N2707,$E$8)*IF(L2708&gt;=$J$8,$E$13,$E$12)/IF(MOD(YEAR(L2708),4),365,366)*IF(ISBLANK(L2707),L2708-$F$5,L2708-L2707),0)</f>
        <v>0</v>
      </c>
      <c r="P2708" s="172">
        <f t="shared" ref="P2708:P2771" si="232">IFERROR(IF(ISNUMBER(N2707),N2707,$E$8)*3%/IF(MOD(YEAR(L2708),4),365,366)*IF(ISBLANK(L2707),(L2708-$F$5),L2708-L2707),0)</f>
        <v>0</v>
      </c>
    </row>
    <row r="2709" spans="12:16" ht="15" customHeight="1" x14ac:dyDescent="0.3">
      <c r="L2709" s="171" t="str">
        <f t="shared" si="229"/>
        <v>-</v>
      </c>
      <c r="M2709" s="172">
        <f t="shared" si="228"/>
        <v>0</v>
      </c>
      <c r="N2709" s="172">
        <f t="shared" si="230"/>
        <v>0</v>
      </c>
      <c r="O2709" s="172">
        <f t="shared" si="231"/>
        <v>0</v>
      </c>
      <c r="P2709" s="172">
        <f t="shared" si="232"/>
        <v>0</v>
      </c>
    </row>
    <row r="2710" spans="12:16" ht="15" customHeight="1" x14ac:dyDescent="0.3">
      <c r="L2710" s="171" t="str">
        <f t="shared" si="229"/>
        <v>-</v>
      </c>
      <c r="M2710" s="172">
        <f t="shared" si="228"/>
        <v>0</v>
      </c>
      <c r="N2710" s="172">
        <f t="shared" si="230"/>
        <v>0</v>
      </c>
      <c r="O2710" s="172">
        <f t="shared" si="231"/>
        <v>0</v>
      </c>
      <c r="P2710" s="172">
        <f t="shared" si="232"/>
        <v>0</v>
      </c>
    </row>
    <row r="2711" spans="12:16" ht="15" customHeight="1" x14ac:dyDescent="0.3">
      <c r="L2711" s="171" t="str">
        <f t="shared" si="229"/>
        <v>-</v>
      </c>
      <c r="M2711" s="172">
        <f t="shared" si="228"/>
        <v>0</v>
      </c>
      <c r="N2711" s="172">
        <f t="shared" si="230"/>
        <v>0</v>
      </c>
      <c r="O2711" s="172">
        <f t="shared" si="231"/>
        <v>0</v>
      </c>
      <c r="P2711" s="172">
        <f t="shared" si="232"/>
        <v>0</v>
      </c>
    </row>
    <row r="2712" spans="12:16" ht="15" customHeight="1" x14ac:dyDescent="0.3">
      <c r="L2712" s="171" t="str">
        <f t="shared" si="229"/>
        <v>-</v>
      </c>
      <c r="M2712" s="172">
        <f t="shared" si="228"/>
        <v>0</v>
      </c>
      <c r="N2712" s="172">
        <f t="shared" si="230"/>
        <v>0</v>
      </c>
      <c r="O2712" s="172">
        <f t="shared" si="231"/>
        <v>0</v>
      </c>
      <c r="P2712" s="172">
        <f t="shared" si="232"/>
        <v>0</v>
      </c>
    </row>
    <row r="2713" spans="12:16" ht="15" customHeight="1" x14ac:dyDescent="0.3">
      <c r="L2713" s="171" t="str">
        <f t="shared" si="229"/>
        <v>-</v>
      </c>
      <c r="M2713" s="172">
        <f t="shared" si="228"/>
        <v>0</v>
      </c>
      <c r="N2713" s="172">
        <f t="shared" si="230"/>
        <v>0</v>
      </c>
      <c r="O2713" s="172">
        <f t="shared" si="231"/>
        <v>0</v>
      </c>
      <c r="P2713" s="172">
        <f t="shared" si="232"/>
        <v>0</v>
      </c>
    </row>
    <row r="2714" spans="12:16" ht="15" customHeight="1" x14ac:dyDescent="0.3">
      <c r="L2714" s="171" t="str">
        <f t="shared" si="229"/>
        <v>-</v>
      </c>
      <c r="M2714" s="172">
        <f t="shared" si="228"/>
        <v>0</v>
      </c>
      <c r="N2714" s="172">
        <f t="shared" si="230"/>
        <v>0</v>
      </c>
      <c r="O2714" s="172">
        <f t="shared" si="231"/>
        <v>0</v>
      </c>
      <c r="P2714" s="172">
        <f t="shared" si="232"/>
        <v>0</v>
      </c>
    </row>
    <row r="2715" spans="12:16" ht="15" customHeight="1" x14ac:dyDescent="0.3">
      <c r="L2715" s="171" t="str">
        <f t="shared" si="229"/>
        <v>-</v>
      </c>
      <c r="M2715" s="172">
        <f t="shared" si="228"/>
        <v>0</v>
      </c>
      <c r="N2715" s="172">
        <f t="shared" si="230"/>
        <v>0</v>
      </c>
      <c r="O2715" s="172">
        <f t="shared" si="231"/>
        <v>0</v>
      </c>
      <c r="P2715" s="172">
        <f t="shared" si="232"/>
        <v>0</v>
      </c>
    </row>
    <row r="2716" spans="12:16" ht="15" customHeight="1" x14ac:dyDescent="0.3">
      <c r="L2716" s="171" t="str">
        <f t="shared" si="229"/>
        <v>-</v>
      </c>
      <c r="M2716" s="172">
        <f t="shared" si="228"/>
        <v>0</v>
      </c>
      <c r="N2716" s="172">
        <f t="shared" si="230"/>
        <v>0</v>
      </c>
      <c r="O2716" s="172">
        <f t="shared" si="231"/>
        <v>0</v>
      </c>
      <c r="P2716" s="172">
        <f t="shared" si="232"/>
        <v>0</v>
      </c>
    </row>
    <row r="2717" spans="12:16" ht="15" customHeight="1" x14ac:dyDescent="0.3">
      <c r="L2717" s="171" t="str">
        <f t="shared" si="229"/>
        <v>-</v>
      </c>
      <c r="M2717" s="172">
        <f t="shared" si="228"/>
        <v>0</v>
      </c>
      <c r="N2717" s="172">
        <f t="shared" si="230"/>
        <v>0</v>
      </c>
      <c r="O2717" s="172">
        <f t="shared" si="231"/>
        <v>0</v>
      </c>
      <c r="P2717" s="172">
        <f t="shared" si="232"/>
        <v>0</v>
      </c>
    </row>
    <row r="2718" spans="12:16" ht="15" customHeight="1" x14ac:dyDescent="0.3">
      <c r="L2718" s="171" t="str">
        <f t="shared" si="229"/>
        <v>-</v>
      </c>
      <c r="M2718" s="172">
        <f t="shared" si="228"/>
        <v>0</v>
      </c>
      <c r="N2718" s="172">
        <f t="shared" si="230"/>
        <v>0</v>
      </c>
      <c r="O2718" s="172">
        <f t="shared" si="231"/>
        <v>0</v>
      </c>
      <c r="P2718" s="172">
        <f t="shared" si="232"/>
        <v>0</v>
      </c>
    </row>
    <row r="2719" spans="12:16" ht="15" customHeight="1" x14ac:dyDescent="0.3">
      <c r="L2719" s="171" t="str">
        <f t="shared" si="229"/>
        <v>-</v>
      </c>
      <c r="M2719" s="172">
        <f t="shared" si="228"/>
        <v>0</v>
      </c>
      <c r="N2719" s="172">
        <f t="shared" si="230"/>
        <v>0</v>
      </c>
      <c r="O2719" s="172">
        <f t="shared" si="231"/>
        <v>0</v>
      </c>
      <c r="P2719" s="172">
        <f t="shared" si="232"/>
        <v>0</v>
      </c>
    </row>
    <row r="2720" spans="12:16" ht="15" customHeight="1" x14ac:dyDescent="0.3">
      <c r="L2720" s="171" t="str">
        <f t="shared" si="229"/>
        <v>-</v>
      </c>
      <c r="M2720" s="172">
        <f t="shared" si="228"/>
        <v>0</v>
      </c>
      <c r="N2720" s="172">
        <f t="shared" si="230"/>
        <v>0</v>
      </c>
      <c r="O2720" s="172">
        <f t="shared" si="231"/>
        <v>0</v>
      </c>
      <c r="P2720" s="172">
        <f t="shared" si="232"/>
        <v>0</v>
      </c>
    </row>
    <row r="2721" spans="12:16" ht="15" customHeight="1" x14ac:dyDescent="0.3">
      <c r="L2721" s="171" t="str">
        <f t="shared" si="229"/>
        <v>-</v>
      </c>
      <c r="M2721" s="172">
        <f t="shared" si="228"/>
        <v>0</v>
      </c>
      <c r="N2721" s="172">
        <f t="shared" si="230"/>
        <v>0</v>
      </c>
      <c r="O2721" s="172">
        <f t="shared" si="231"/>
        <v>0</v>
      </c>
      <c r="P2721" s="172">
        <f t="shared" si="232"/>
        <v>0</v>
      </c>
    </row>
    <row r="2722" spans="12:16" ht="15" customHeight="1" x14ac:dyDescent="0.3">
      <c r="L2722" s="171" t="str">
        <f t="shared" si="229"/>
        <v>-</v>
      </c>
      <c r="M2722" s="172">
        <f t="shared" si="228"/>
        <v>0</v>
      </c>
      <c r="N2722" s="172">
        <f t="shared" si="230"/>
        <v>0</v>
      </c>
      <c r="O2722" s="172">
        <f t="shared" si="231"/>
        <v>0</v>
      </c>
      <c r="P2722" s="172">
        <f t="shared" si="232"/>
        <v>0</v>
      </c>
    </row>
    <row r="2723" spans="12:16" ht="15" customHeight="1" x14ac:dyDescent="0.3">
      <c r="L2723" s="171" t="str">
        <f t="shared" si="229"/>
        <v>-</v>
      </c>
      <c r="M2723" s="172">
        <f t="shared" si="228"/>
        <v>0</v>
      </c>
      <c r="N2723" s="172">
        <f t="shared" si="230"/>
        <v>0</v>
      </c>
      <c r="O2723" s="172">
        <f t="shared" si="231"/>
        <v>0</v>
      </c>
      <c r="P2723" s="172">
        <f t="shared" si="232"/>
        <v>0</v>
      </c>
    </row>
    <row r="2724" spans="12:16" ht="15" customHeight="1" x14ac:dyDescent="0.3">
      <c r="L2724" s="171" t="str">
        <f t="shared" si="229"/>
        <v>-</v>
      </c>
      <c r="M2724" s="172">
        <f t="shared" si="228"/>
        <v>0</v>
      </c>
      <c r="N2724" s="172">
        <f t="shared" si="230"/>
        <v>0</v>
      </c>
      <c r="O2724" s="172">
        <f t="shared" si="231"/>
        <v>0</v>
      </c>
      <c r="P2724" s="172">
        <f t="shared" si="232"/>
        <v>0</v>
      </c>
    </row>
    <row r="2725" spans="12:16" ht="15" customHeight="1" x14ac:dyDescent="0.3">
      <c r="L2725" s="171" t="str">
        <f t="shared" si="229"/>
        <v>-</v>
      </c>
      <c r="M2725" s="172">
        <f t="shared" si="228"/>
        <v>0</v>
      </c>
      <c r="N2725" s="172">
        <f t="shared" si="230"/>
        <v>0</v>
      </c>
      <c r="O2725" s="172">
        <f t="shared" si="231"/>
        <v>0</v>
      </c>
      <c r="P2725" s="172">
        <f t="shared" si="232"/>
        <v>0</v>
      </c>
    </row>
    <row r="2726" spans="12:16" ht="15" customHeight="1" x14ac:dyDescent="0.3">
      <c r="L2726" s="171" t="str">
        <f t="shared" si="229"/>
        <v>-</v>
      </c>
      <c r="M2726" s="172">
        <f t="shared" si="228"/>
        <v>0</v>
      </c>
      <c r="N2726" s="172">
        <f t="shared" si="230"/>
        <v>0</v>
      </c>
      <c r="O2726" s="172">
        <f t="shared" si="231"/>
        <v>0</v>
      </c>
      <c r="P2726" s="172">
        <f t="shared" si="232"/>
        <v>0</v>
      </c>
    </row>
    <row r="2727" spans="12:16" ht="15" customHeight="1" x14ac:dyDescent="0.3">
      <c r="L2727" s="171" t="str">
        <f t="shared" si="229"/>
        <v>-</v>
      </c>
      <c r="M2727" s="172">
        <f t="shared" si="228"/>
        <v>0</v>
      </c>
      <c r="N2727" s="172">
        <f t="shared" si="230"/>
        <v>0</v>
      </c>
      <c r="O2727" s="172">
        <f t="shared" si="231"/>
        <v>0</v>
      </c>
      <c r="P2727" s="172">
        <f t="shared" si="232"/>
        <v>0</v>
      </c>
    </row>
    <row r="2728" spans="12:16" ht="15" customHeight="1" x14ac:dyDescent="0.3">
      <c r="L2728" s="171" t="str">
        <f t="shared" si="229"/>
        <v>-</v>
      </c>
      <c r="M2728" s="172">
        <f t="shared" si="228"/>
        <v>0</v>
      </c>
      <c r="N2728" s="172">
        <f t="shared" si="230"/>
        <v>0</v>
      </c>
      <c r="O2728" s="172">
        <f t="shared" si="231"/>
        <v>0</v>
      </c>
      <c r="P2728" s="172">
        <f t="shared" si="232"/>
        <v>0</v>
      </c>
    </row>
    <row r="2729" spans="12:16" ht="15" customHeight="1" x14ac:dyDescent="0.3">
      <c r="L2729" s="171" t="str">
        <f t="shared" si="229"/>
        <v>-</v>
      </c>
      <c r="M2729" s="172">
        <f t="shared" si="228"/>
        <v>0</v>
      </c>
      <c r="N2729" s="172">
        <f t="shared" si="230"/>
        <v>0</v>
      </c>
      <c r="O2729" s="172">
        <f t="shared" si="231"/>
        <v>0</v>
      </c>
      <c r="P2729" s="172">
        <f t="shared" si="232"/>
        <v>0</v>
      </c>
    </row>
    <row r="2730" spans="12:16" ht="15" customHeight="1" x14ac:dyDescent="0.3">
      <c r="L2730" s="171" t="str">
        <f t="shared" si="229"/>
        <v>-</v>
      </c>
      <c r="M2730" s="172">
        <f t="shared" si="228"/>
        <v>0</v>
      </c>
      <c r="N2730" s="172">
        <f t="shared" si="230"/>
        <v>0</v>
      </c>
      <c r="O2730" s="172">
        <f t="shared" si="231"/>
        <v>0</v>
      </c>
      <c r="P2730" s="172">
        <f t="shared" si="232"/>
        <v>0</v>
      </c>
    </row>
    <row r="2731" spans="12:16" ht="15" customHeight="1" x14ac:dyDescent="0.3">
      <c r="L2731" s="171" t="str">
        <f t="shared" si="229"/>
        <v>-</v>
      </c>
      <c r="M2731" s="172">
        <f t="shared" si="228"/>
        <v>0</v>
      </c>
      <c r="N2731" s="172">
        <f t="shared" si="230"/>
        <v>0</v>
      </c>
      <c r="O2731" s="172">
        <f t="shared" si="231"/>
        <v>0</v>
      </c>
      <c r="P2731" s="172">
        <f t="shared" si="232"/>
        <v>0</v>
      </c>
    </row>
    <row r="2732" spans="12:16" ht="15" customHeight="1" x14ac:dyDescent="0.3">
      <c r="L2732" s="171" t="str">
        <f t="shared" si="229"/>
        <v>-</v>
      </c>
      <c r="M2732" s="172">
        <f t="shared" si="228"/>
        <v>0</v>
      </c>
      <c r="N2732" s="172">
        <f t="shared" si="230"/>
        <v>0</v>
      </c>
      <c r="O2732" s="172">
        <f t="shared" si="231"/>
        <v>0</v>
      </c>
      <c r="P2732" s="172">
        <f t="shared" si="232"/>
        <v>0</v>
      </c>
    </row>
    <row r="2733" spans="12:16" ht="15" customHeight="1" x14ac:dyDescent="0.3">
      <c r="L2733" s="171" t="str">
        <f t="shared" si="229"/>
        <v>-</v>
      </c>
      <c r="M2733" s="172">
        <f t="shared" si="228"/>
        <v>0</v>
      </c>
      <c r="N2733" s="172">
        <f t="shared" si="230"/>
        <v>0</v>
      </c>
      <c r="O2733" s="172">
        <f t="shared" si="231"/>
        <v>0</v>
      </c>
      <c r="P2733" s="172">
        <f t="shared" si="232"/>
        <v>0</v>
      </c>
    </row>
    <row r="2734" spans="12:16" ht="15" customHeight="1" x14ac:dyDescent="0.3">
      <c r="L2734" s="171" t="str">
        <f t="shared" si="229"/>
        <v>-</v>
      </c>
      <c r="M2734" s="172">
        <f t="shared" si="228"/>
        <v>0</v>
      </c>
      <c r="N2734" s="172">
        <f t="shared" si="230"/>
        <v>0</v>
      </c>
      <c r="O2734" s="172">
        <f t="shared" si="231"/>
        <v>0</v>
      </c>
      <c r="P2734" s="172">
        <f t="shared" si="232"/>
        <v>0</v>
      </c>
    </row>
    <row r="2735" spans="12:16" ht="15" customHeight="1" x14ac:dyDescent="0.3">
      <c r="L2735" s="171" t="str">
        <f t="shared" si="229"/>
        <v>-</v>
      </c>
      <c r="M2735" s="172">
        <f t="shared" si="228"/>
        <v>0</v>
      </c>
      <c r="N2735" s="172">
        <f t="shared" si="230"/>
        <v>0</v>
      </c>
      <c r="O2735" s="172">
        <f t="shared" si="231"/>
        <v>0</v>
      </c>
      <c r="P2735" s="172">
        <f t="shared" si="232"/>
        <v>0</v>
      </c>
    </row>
    <row r="2736" spans="12:16" ht="15" customHeight="1" x14ac:dyDescent="0.3">
      <c r="L2736" s="171" t="str">
        <f t="shared" si="229"/>
        <v>-</v>
      </c>
      <c r="M2736" s="172">
        <f t="shared" si="228"/>
        <v>0</v>
      </c>
      <c r="N2736" s="172">
        <f t="shared" si="230"/>
        <v>0</v>
      </c>
      <c r="O2736" s="172">
        <f t="shared" si="231"/>
        <v>0</v>
      </c>
      <c r="P2736" s="172">
        <f t="shared" si="232"/>
        <v>0</v>
      </c>
    </row>
    <row r="2737" spans="12:16" ht="15" customHeight="1" x14ac:dyDescent="0.3">
      <c r="L2737" s="171" t="str">
        <f t="shared" si="229"/>
        <v>-</v>
      </c>
      <c r="M2737" s="172">
        <f t="shared" si="228"/>
        <v>0</v>
      </c>
      <c r="N2737" s="172">
        <f t="shared" si="230"/>
        <v>0</v>
      </c>
      <c r="O2737" s="172">
        <f t="shared" si="231"/>
        <v>0</v>
      </c>
      <c r="P2737" s="172">
        <f t="shared" si="232"/>
        <v>0</v>
      </c>
    </row>
    <row r="2738" spans="12:16" ht="15" customHeight="1" x14ac:dyDescent="0.3">
      <c r="L2738" s="171" t="str">
        <f t="shared" si="229"/>
        <v>-</v>
      </c>
      <c r="M2738" s="172">
        <f t="shared" si="228"/>
        <v>0</v>
      </c>
      <c r="N2738" s="172">
        <f t="shared" si="230"/>
        <v>0</v>
      </c>
      <c r="O2738" s="172">
        <f t="shared" si="231"/>
        <v>0</v>
      </c>
      <c r="P2738" s="172">
        <f t="shared" si="232"/>
        <v>0</v>
      </c>
    </row>
    <row r="2739" spans="12:16" ht="15" customHeight="1" x14ac:dyDescent="0.3">
      <c r="L2739" s="171" t="str">
        <f t="shared" si="229"/>
        <v>-</v>
      </c>
      <c r="M2739" s="172">
        <f t="shared" si="228"/>
        <v>0</v>
      </c>
      <c r="N2739" s="172">
        <f t="shared" si="230"/>
        <v>0</v>
      </c>
      <c r="O2739" s="172">
        <f t="shared" si="231"/>
        <v>0</v>
      </c>
      <c r="P2739" s="172">
        <f t="shared" si="232"/>
        <v>0</v>
      </c>
    </row>
    <row r="2740" spans="12:16" ht="15" customHeight="1" x14ac:dyDescent="0.3">
      <c r="L2740" s="171" t="str">
        <f t="shared" si="229"/>
        <v>-</v>
      </c>
      <c r="M2740" s="172">
        <f t="shared" si="228"/>
        <v>0</v>
      </c>
      <c r="N2740" s="172">
        <f t="shared" si="230"/>
        <v>0</v>
      </c>
      <c r="O2740" s="172">
        <f t="shared" si="231"/>
        <v>0</v>
      </c>
      <c r="P2740" s="172">
        <f t="shared" si="232"/>
        <v>0</v>
      </c>
    </row>
    <row r="2741" spans="12:16" ht="15" customHeight="1" x14ac:dyDescent="0.3">
      <c r="L2741" s="171" t="str">
        <f t="shared" si="229"/>
        <v>-</v>
      </c>
      <c r="M2741" s="172">
        <f t="shared" si="228"/>
        <v>0</v>
      </c>
      <c r="N2741" s="172">
        <f t="shared" si="230"/>
        <v>0</v>
      </c>
      <c r="O2741" s="172">
        <f t="shared" si="231"/>
        <v>0</v>
      </c>
      <c r="P2741" s="172">
        <f t="shared" si="232"/>
        <v>0</v>
      </c>
    </row>
    <row r="2742" spans="12:16" ht="15" customHeight="1" x14ac:dyDescent="0.3">
      <c r="L2742" s="171" t="str">
        <f t="shared" si="229"/>
        <v>-</v>
      </c>
      <c r="M2742" s="172">
        <f t="shared" si="228"/>
        <v>0</v>
      </c>
      <c r="N2742" s="172">
        <f t="shared" si="230"/>
        <v>0</v>
      </c>
      <c r="O2742" s="172">
        <f t="shared" si="231"/>
        <v>0</v>
      </c>
      <c r="P2742" s="172">
        <f t="shared" si="232"/>
        <v>0</v>
      </c>
    </row>
    <row r="2743" spans="12:16" ht="15" customHeight="1" x14ac:dyDescent="0.3">
      <c r="L2743" s="171" t="str">
        <f t="shared" si="229"/>
        <v>-</v>
      </c>
      <c r="M2743" s="172">
        <f t="shared" si="228"/>
        <v>0</v>
      </c>
      <c r="N2743" s="172">
        <f t="shared" si="230"/>
        <v>0</v>
      </c>
      <c r="O2743" s="172">
        <f t="shared" si="231"/>
        <v>0</v>
      </c>
      <c r="P2743" s="172">
        <f t="shared" si="232"/>
        <v>0</v>
      </c>
    </row>
    <row r="2744" spans="12:16" ht="15" customHeight="1" x14ac:dyDescent="0.3">
      <c r="L2744" s="171" t="str">
        <f t="shared" si="229"/>
        <v>-</v>
      </c>
      <c r="M2744" s="172">
        <f t="shared" si="228"/>
        <v>0</v>
      </c>
      <c r="N2744" s="172">
        <f t="shared" si="230"/>
        <v>0</v>
      </c>
      <c r="O2744" s="172">
        <f t="shared" si="231"/>
        <v>0</v>
      </c>
      <c r="P2744" s="172">
        <f t="shared" si="232"/>
        <v>0</v>
      </c>
    </row>
    <row r="2745" spans="12:16" ht="15" customHeight="1" x14ac:dyDescent="0.3">
      <c r="L2745" s="171" t="str">
        <f t="shared" si="229"/>
        <v>-</v>
      </c>
      <c r="M2745" s="172">
        <f t="shared" si="228"/>
        <v>0</v>
      </c>
      <c r="N2745" s="172">
        <f t="shared" si="230"/>
        <v>0</v>
      </c>
      <c r="O2745" s="172">
        <f t="shared" si="231"/>
        <v>0</v>
      </c>
      <c r="P2745" s="172">
        <f t="shared" si="232"/>
        <v>0</v>
      </c>
    </row>
    <row r="2746" spans="12:16" ht="15" customHeight="1" x14ac:dyDescent="0.3">
      <c r="L2746" s="171" t="str">
        <f t="shared" si="229"/>
        <v>-</v>
      </c>
      <c r="M2746" s="172">
        <f t="shared" si="228"/>
        <v>0</v>
      </c>
      <c r="N2746" s="172">
        <f t="shared" si="230"/>
        <v>0</v>
      </c>
      <c r="O2746" s="172">
        <f t="shared" si="231"/>
        <v>0</v>
      </c>
      <c r="P2746" s="172">
        <f t="shared" si="232"/>
        <v>0</v>
      </c>
    </row>
    <row r="2747" spans="12:16" ht="15" customHeight="1" x14ac:dyDescent="0.3">
      <c r="L2747" s="171" t="str">
        <f t="shared" si="229"/>
        <v>-</v>
      </c>
      <c r="M2747" s="172">
        <f t="shared" si="228"/>
        <v>0</v>
      </c>
      <c r="N2747" s="172">
        <f t="shared" si="230"/>
        <v>0</v>
      </c>
      <c r="O2747" s="172">
        <f t="shared" si="231"/>
        <v>0</v>
      </c>
      <c r="P2747" s="172">
        <f t="shared" si="232"/>
        <v>0</v>
      </c>
    </row>
    <row r="2748" spans="12:16" ht="15" customHeight="1" x14ac:dyDescent="0.3">
      <c r="L2748" s="171" t="str">
        <f t="shared" si="229"/>
        <v>-</v>
      </c>
      <c r="M2748" s="172">
        <f t="shared" si="228"/>
        <v>0</v>
      </c>
      <c r="N2748" s="172">
        <f t="shared" si="230"/>
        <v>0</v>
      </c>
      <c r="O2748" s="172">
        <f t="shared" si="231"/>
        <v>0</v>
      </c>
      <c r="P2748" s="172">
        <f t="shared" si="232"/>
        <v>0</v>
      </c>
    </row>
    <row r="2749" spans="12:16" ht="15" customHeight="1" x14ac:dyDescent="0.3">
      <c r="L2749" s="171" t="str">
        <f t="shared" si="229"/>
        <v>-</v>
      </c>
      <c r="M2749" s="172">
        <f t="shared" si="228"/>
        <v>0</v>
      </c>
      <c r="N2749" s="172">
        <f t="shared" si="230"/>
        <v>0</v>
      </c>
      <c r="O2749" s="172">
        <f t="shared" si="231"/>
        <v>0</v>
      </c>
      <c r="P2749" s="172">
        <f t="shared" si="232"/>
        <v>0</v>
      </c>
    </row>
    <row r="2750" spans="12:16" ht="15" customHeight="1" x14ac:dyDescent="0.3">
      <c r="L2750" s="171" t="str">
        <f t="shared" si="229"/>
        <v>-</v>
      </c>
      <c r="M2750" s="172">
        <f t="shared" si="228"/>
        <v>0</v>
      </c>
      <c r="N2750" s="172">
        <f t="shared" si="230"/>
        <v>0</v>
      </c>
      <c r="O2750" s="172">
        <f t="shared" si="231"/>
        <v>0</v>
      </c>
      <c r="P2750" s="172">
        <f t="shared" si="232"/>
        <v>0</v>
      </c>
    </row>
    <row r="2751" spans="12:16" ht="15" customHeight="1" x14ac:dyDescent="0.3">
      <c r="L2751" s="171" t="str">
        <f t="shared" si="229"/>
        <v>-</v>
      </c>
      <c r="M2751" s="172">
        <f t="shared" si="228"/>
        <v>0</v>
      </c>
      <c r="N2751" s="172">
        <f t="shared" si="230"/>
        <v>0</v>
      </c>
      <c r="O2751" s="172">
        <f t="shared" si="231"/>
        <v>0</v>
      </c>
      <c r="P2751" s="172">
        <f t="shared" si="232"/>
        <v>0</v>
      </c>
    </row>
    <row r="2752" spans="12:16" ht="15" customHeight="1" x14ac:dyDescent="0.3">
      <c r="L2752" s="171" t="str">
        <f t="shared" si="229"/>
        <v>-</v>
      </c>
      <c r="M2752" s="172">
        <f t="shared" si="228"/>
        <v>0</v>
      </c>
      <c r="N2752" s="172">
        <f t="shared" si="230"/>
        <v>0</v>
      </c>
      <c r="O2752" s="172">
        <f t="shared" si="231"/>
        <v>0</v>
      </c>
      <c r="P2752" s="172">
        <f t="shared" si="232"/>
        <v>0</v>
      </c>
    </row>
    <row r="2753" spans="12:16" ht="15" customHeight="1" x14ac:dyDescent="0.3">
      <c r="L2753" s="171" t="str">
        <f t="shared" si="229"/>
        <v>-</v>
      </c>
      <c r="M2753" s="172">
        <f t="shared" si="228"/>
        <v>0</v>
      </c>
      <c r="N2753" s="172">
        <f t="shared" si="230"/>
        <v>0</v>
      </c>
      <c r="O2753" s="172">
        <f t="shared" si="231"/>
        <v>0</v>
      </c>
      <c r="P2753" s="172">
        <f t="shared" si="232"/>
        <v>0</v>
      </c>
    </row>
    <row r="2754" spans="12:16" ht="15" customHeight="1" x14ac:dyDescent="0.3">
      <c r="L2754" s="171" t="str">
        <f t="shared" si="229"/>
        <v>-</v>
      </c>
      <c r="M2754" s="172">
        <f t="shared" si="228"/>
        <v>0</v>
      </c>
      <c r="N2754" s="172">
        <f t="shared" si="230"/>
        <v>0</v>
      </c>
      <c r="O2754" s="172">
        <f t="shared" si="231"/>
        <v>0</v>
      </c>
      <c r="P2754" s="172">
        <f t="shared" si="232"/>
        <v>0</v>
      </c>
    </row>
    <row r="2755" spans="12:16" ht="15" customHeight="1" x14ac:dyDescent="0.3">
      <c r="L2755" s="171" t="str">
        <f t="shared" si="229"/>
        <v>-</v>
      </c>
      <c r="M2755" s="172">
        <f t="shared" si="228"/>
        <v>0</v>
      </c>
      <c r="N2755" s="172">
        <f t="shared" si="230"/>
        <v>0</v>
      </c>
      <c r="O2755" s="172">
        <f t="shared" si="231"/>
        <v>0</v>
      </c>
      <c r="P2755" s="172">
        <f t="shared" si="232"/>
        <v>0</v>
      </c>
    </row>
    <row r="2756" spans="12:16" ht="15" customHeight="1" x14ac:dyDescent="0.3">
      <c r="L2756" s="171" t="str">
        <f t="shared" si="229"/>
        <v>-</v>
      </c>
      <c r="M2756" s="172">
        <f t="shared" si="228"/>
        <v>0</v>
      </c>
      <c r="N2756" s="172">
        <f t="shared" si="230"/>
        <v>0</v>
      </c>
      <c r="O2756" s="172">
        <f t="shared" si="231"/>
        <v>0</v>
      </c>
      <c r="P2756" s="172">
        <f t="shared" si="232"/>
        <v>0</v>
      </c>
    </row>
    <row r="2757" spans="12:16" ht="15" customHeight="1" x14ac:dyDescent="0.3">
      <c r="L2757" s="171" t="str">
        <f t="shared" si="229"/>
        <v>-</v>
      </c>
      <c r="M2757" s="172">
        <f t="shared" si="228"/>
        <v>0</v>
      </c>
      <c r="N2757" s="172">
        <f t="shared" si="230"/>
        <v>0</v>
      </c>
      <c r="O2757" s="172">
        <f t="shared" si="231"/>
        <v>0</v>
      </c>
      <c r="P2757" s="172">
        <f t="shared" si="232"/>
        <v>0</v>
      </c>
    </row>
    <row r="2758" spans="12:16" ht="15" customHeight="1" x14ac:dyDescent="0.3">
      <c r="L2758" s="171" t="str">
        <f t="shared" si="229"/>
        <v>-</v>
      </c>
      <c r="M2758" s="172">
        <f t="shared" si="228"/>
        <v>0</v>
      </c>
      <c r="N2758" s="172">
        <f t="shared" si="230"/>
        <v>0</v>
      </c>
      <c r="O2758" s="172">
        <f t="shared" si="231"/>
        <v>0</v>
      </c>
      <c r="P2758" s="172">
        <f t="shared" si="232"/>
        <v>0</v>
      </c>
    </row>
    <row r="2759" spans="12:16" ht="15" customHeight="1" x14ac:dyDescent="0.3">
      <c r="L2759" s="171" t="str">
        <f t="shared" si="229"/>
        <v>-</v>
      </c>
      <c r="M2759" s="172">
        <f t="shared" si="228"/>
        <v>0</v>
      </c>
      <c r="N2759" s="172">
        <f t="shared" si="230"/>
        <v>0</v>
      </c>
      <c r="O2759" s="172">
        <f t="shared" si="231"/>
        <v>0</v>
      </c>
      <c r="P2759" s="172">
        <f t="shared" si="232"/>
        <v>0</v>
      </c>
    </row>
    <row r="2760" spans="12:16" ht="15" customHeight="1" x14ac:dyDescent="0.3">
      <c r="L2760" s="171" t="str">
        <f t="shared" si="229"/>
        <v>-</v>
      </c>
      <c r="M2760" s="172">
        <f t="shared" si="228"/>
        <v>0</v>
      </c>
      <c r="N2760" s="172">
        <f t="shared" si="230"/>
        <v>0</v>
      </c>
      <c r="O2760" s="172">
        <f t="shared" si="231"/>
        <v>0</v>
      </c>
      <c r="P2760" s="172">
        <f t="shared" si="232"/>
        <v>0</v>
      </c>
    </row>
    <row r="2761" spans="12:16" ht="15" customHeight="1" x14ac:dyDescent="0.3">
      <c r="L2761" s="171" t="str">
        <f t="shared" si="229"/>
        <v>-</v>
      </c>
      <c r="M2761" s="172">
        <f t="shared" si="228"/>
        <v>0</v>
      </c>
      <c r="N2761" s="172">
        <f t="shared" si="230"/>
        <v>0</v>
      </c>
      <c r="O2761" s="172">
        <f t="shared" si="231"/>
        <v>0</v>
      </c>
      <c r="P2761" s="172">
        <f t="shared" si="232"/>
        <v>0</v>
      </c>
    </row>
    <row r="2762" spans="12:16" ht="15" customHeight="1" x14ac:dyDescent="0.3">
      <c r="L2762" s="171" t="str">
        <f t="shared" si="229"/>
        <v>-</v>
      </c>
      <c r="M2762" s="172">
        <f t="shared" si="228"/>
        <v>0</v>
      </c>
      <c r="N2762" s="172">
        <f t="shared" si="230"/>
        <v>0</v>
      </c>
      <c r="O2762" s="172">
        <f t="shared" si="231"/>
        <v>0</v>
      </c>
      <c r="P2762" s="172">
        <f t="shared" si="232"/>
        <v>0</v>
      </c>
    </row>
    <row r="2763" spans="12:16" ht="15" customHeight="1" x14ac:dyDescent="0.3">
      <c r="L2763" s="171" t="str">
        <f t="shared" si="229"/>
        <v>-</v>
      </c>
      <c r="M2763" s="172">
        <f t="shared" si="228"/>
        <v>0</v>
      </c>
      <c r="N2763" s="172">
        <f t="shared" si="230"/>
        <v>0</v>
      </c>
      <c r="O2763" s="172">
        <f t="shared" si="231"/>
        <v>0</v>
      </c>
      <c r="P2763" s="172">
        <f t="shared" si="232"/>
        <v>0</v>
      </c>
    </row>
    <row r="2764" spans="12:16" ht="15" customHeight="1" x14ac:dyDescent="0.3">
      <c r="L2764" s="171" t="str">
        <f t="shared" si="229"/>
        <v>-</v>
      </c>
      <c r="M2764" s="172">
        <f t="shared" si="228"/>
        <v>0</v>
      </c>
      <c r="N2764" s="172">
        <f t="shared" si="230"/>
        <v>0</v>
      </c>
      <c r="O2764" s="172">
        <f t="shared" si="231"/>
        <v>0</v>
      </c>
      <c r="P2764" s="172">
        <f t="shared" si="232"/>
        <v>0</v>
      </c>
    </row>
    <row r="2765" spans="12:16" ht="15" customHeight="1" x14ac:dyDescent="0.3">
      <c r="L2765" s="171" t="str">
        <f t="shared" si="229"/>
        <v>-</v>
      </c>
      <c r="M2765" s="172">
        <f t="shared" si="228"/>
        <v>0</v>
      </c>
      <c r="N2765" s="172">
        <f t="shared" si="230"/>
        <v>0</v>
      </c>
      <c r="O2765" s="172">
        <f t="shared" si="231"/>
        <v>0</v>
      </c>
      <c r="P2765" s="172">
        <f t="shared" si="232"/>
        <v>0</v>
      </c>
    </row>
    <row r="2766" spans="12:16" ht="15" customHeight="1" x14ac:dyDescent="0.3">
      <c r="L2766" s="171" t="str">
        <f t="shared" si="229"/>
        <v>-</v>
      </c>
      <c r="M2766" s="172">
        <f t="shared" si="228"/>
        <v>0</v>
      </c>
      <c r="N2766" s="172">
        <f t="shared" si="230"/>
        <v>0</v>
      </c>
      <c r="O2766" s="172">
        <f t="shared" si="231"/>
        <v>0</v>
      </c>
      <c r="P2766" s="172">
        <f t="shared" si="232"/>
        <v>0</v>
      </c>
    </row>
    <row r="2767" spans="12:16" ht="15" customHeight="1" x14ac:dyDescent="0.3">
      <c r="L2767" s="171" t="str">
        <f t="shared" si="229"/>
        <v>-</v>
      </c>
      <c r="M2767" s="172">
        <f t="shared" si="228"/>
        <v>0</v>
      </c>
      <c r="N2767" s="172">
        <f t="shared" si="230"/>
        <v>0</v>
      </c>
      <c r="O2767" s="172">
        <f t="shared" si="231"/>
        <v>0</v>
      </c>
      <c r="P2767" s="172">
        <f t="shared" si="232"/>
        <v>0</v>
      </c>
    </row>
    <row r="2768" spans="12:16" ht="15" customHeight="1" x14ac:dyDescent="0.3">
      <c r="L2768" s="171" t="str">
        <f t="shared" si="229"/>
        <v>-</v>
      </c>
      <c r="M2768" s="172">
        <f t="shared" si="228"/>
        <v>0</v>
      </c>
      <c r="N2768" s="172">
        <f t="shared" si="230"/>
        <v>0</v>
      </c>
      <c r="O2768" s="172">
        <f t="shared" si="231"/>
        <v>0</v>
      </c>
      <c r="P2768" s="172">
        <f t="shared" si="232"/>
        <v>0</v>
      </c>
    </row>
    <row r="2769" spans="12:16" ht="15" customHeight="1" x14ac:dyDescent="0.3">
      <c r="L2769" s="171" t="str">
        <f t="shared" si="229"/>
        <v>-</v>
      </c>
      <c r="M2769" s="172">
        <f t="shared" si="228"/>
        <v>0</v>
      </c>
      <c r="N2769" s="172">
        <f t="shared" si="230"/>
        <v>0</v>
      </c>
      <c r="O2769" s="172">
        <f t="shared" si="231"/>
        <v>0</v>
      </c>
      <c r="P2769" s="172">
        <f t="shared" si="232"/>
        <v>0</v>
      </c>
    </row>
    <row r="2770" spans="12:16" ht="15" customHeight="1" x14ac:dyDescent="0.3">
      <c r="L2770" s="171" t="str">
        <f t="shared" si="229"/>
        <v>-</v>
      </c>
      <c r="M2770" s="172">
        <f t="shared" si="228"/>
        <v>0</v>
      </c>
      <c r="N2770" s="172">
        <f t="shared" si="230"/>
        <v>0</v>
      </c>
      <c r="O2770" s="172">
        <f t="shared" si="231"/>
        <v>0</v>
      </c>
      <c r="P2770" s="172">
        <f t="shared" si="232"/>
        <v>0</v>
      </c>
    </row>
    <row r="2771" spans="12:16" ht="15" customHeight="1" x14ac:dyDescent="0.3">
      <c r="L2771" s="171" t="str">
        <f t="shared" si="229"/>
        <v>-</v>
      </c>
      <c r="M2771" s="172">
        <f t="shared" ref="M2771:M2834" si="233">IFERROR(VLOOKUP(L2771,$B$19:$E$80,4,FALSE),0)</f>
        <v>0</v>
      </c>
      <c r="N2771" s="172">
        <f t="shared" si="230"/>
        <v>0</v>
      </c>
      <c r="O2771" s="172">
        <f t="shared" si="231"/>
        <v>0</v>
      </c>
      <c r="P2771" s="172">
        <f t="shared" si="232"/>
        <v>0</v>
      </c>
    </row>
    <row r="2772" spans="12:16" ht="15" customHeight="1" x14ac:dyDescent="0.3">
      <c r="L2772" s="171" t="str">
        <f t="shared" ref="L2772:L2835" si="234">IFERROR(IF(MAX(L2771+1,$F$5+1)&gt;$J$10,"-",MAX(L2771+1,$F$5+1)),"-")</f>
        <v>-</v>
      </c>
      <c r="M2772" s="172">
        <f t="shared" si="233"/>
        <v>0</v>
      </c>
      <c r="N2772" s="172">
        <f t="shared" ref="N2772:N2835" si="235">IF(ISNUMBER(N2771),N2771-M2772,$E$8)</f>
        <v>0</v>
      </c>
      <c r="O2772" s="172">
        <f t="shared" ref="O2772:O2835" si="236">IFERROR(IF(ISNUMBER(N2771),N2771,$E$8)*IF(L2772&gt;=$J$8,$E$13,$E$12)/IF(MOD(YEAR(L2772),4),365,366)*IF(ISBLANK(L2771),L2772-$F$5,L2772-L2771),0)</f>
        <v>0</v>
      </c>
      <c r="P2772" s="172">
        <f t="shared" ref="P2772:P2835" si="237">IFERROR(IF(ISNUMBER(N2771),N2771,$E$8)*3%/IF(MOD(YEAR(L2772),4),365,366)*IF(ISBLANK(L2771),(L2772-$F$5),L2772-L2771),0)</f>
        <v>0</v>
      </c>
    </row>
    <row r="2773" spans="12:16" ht="15" customHeight="1" x14ac:dyDescent="0.3">
      <c r="L2773" s="171" t="str">
        <f t="shared" si="234"/>
        <v>-</v>
      </c>
      <c r="M2773" s="172">
        <f t="shared" si="233"/>
        <v>0</v>
      </c>
      <c r="N2773" s="172">
        <f t="shared" si="235"/>
        <v>0</v>
      </c>
      <c r="O2773" s="172">
        <f t="shared" si="236"/>
        <v>0</v>
      </c>
      <c r="P2773" s="172">
        <f t="shared" si="237"/>
        <v>0</v>
      </c>
    </row>
    <row r="2774" spans="12:16" ht="15" customHeight="1" x14ac:dyDescent="0.3">
      <c r="L2774" s="171" t="str">
        <f t="shared" si="234"/>
        <v>-</v>
      </c>
      <c r="M2774" s="172">
        <f t="shared" si="233"/>
        <v>0</v>
      </c>
      <c r="N2774" s="172">
        <f t="shared" si="235"/>
        <v>0</v>
      </c>
      <c r="O2774" s="172">
        <f t="shared" si="236"/>
        <v>0</v>
      </c>
      <c r="P2774" s="172">
        <f t="shared" si="237"/>
        <v>0</v>
      </c>
    </row>
    <row r="2775" spans="12:16" ht="15" customHeight="1" x14ac:dyDescent="0.3">
      <c r="L2775" s="171" t="str">
        <f t="shared" si="234"/>
        <v>-</v>
      </c>
      <c r="M2775" s="172">
        <f t="shared" si="233"/>
        <v>0</v>
      </c>
      <c r="N2775" s="172">
        <f t="shared" si="235"/>
        <v>0</v>
      </c>
      <c r="O2775" s="172">
        <f t="shared" si="236"/>
        <v>0</v>
      </c>
      <c r="P2775" s="172">
        <f t="shared" si="237"/>
        <v>0</v>
      </c>
    </row>
    <row r="2776" spans="12:16" ht="15" customHeight="1" x14ac:dyDescent="0.3">
      <c r="L2776" s="171" t="str">
        <f t="shared" si="234"/>
        <v>-</v>
      </c>
      <c r="M2776" s="172">
        <f t="shared" si="233"/>
        <v>0</v>
      </c>
      <c r="N2776" s="172">
        <f t="shared" si="235"/>
        <v>0</v>
      </c>
      <c r="O2776" s="172">
        <f t="shared" si="236"/>
        <v>0</v>
      </c>
      <c r="P2776" s="172">
        <f t="shared" si="237"/>
        <v>0</v>
      </c>
    </row>
    <row r="2777" spans="12:16" ht="15" customHeight="1" x14ac:dyDescent="0.3">
      <c r="L2777" s="171" t="str">
        <f t="shared" si="234"/>
        <v>-</v>
      </c>
      <c r="M2777" s="172">
        <f t="shared" si="233"/>
        <v>0</v>
      </c>
      <c r="N2777" s="172">
        <f t="shared" si="235"/>
        <v>0</v>
      </c>
      <c r="O2777" s="172">
        <f t="shared" si="236"/>
        <v>0</v>
      </c>
      <c r="P2777" s="172">
        <f t="shared" si="237"/>
        <v>0</v>
      </c>
    </row>
    <row r="2778" spans="12:16" ht="15" customHeight="1" x14ac:dyDescent="0.3">
      <c r="L2778" s="171" t="str">
        <f t="shared" si="234"/>
        <v>-</v>
      </c>
      <c r="M2778" s="172">
        <f t="shared" si="233"/>
        <v>0</v>
      </c>
      <c r="N2778" s="172">
        <f t="shared" si="235"/>
        <v>0</v>
      </c>
      <c r="O2778" s="172">
        <f t="shared" si="236"/>
        <v>0</v>
      </c>
      <c r="P2778" s="172">
        <f t="shared" si="237"/>
        <v>0</v>
      </c>
    </row>
    <row r="2779" spans="12:16" ht="15" customHeight="1" x14ac:dyDescent="0.3">
      <c r="L2779" s="171" t="str">
        <f t="shared" si="234"/>
        <v>-</v>
      </c>
      <c r="M2779" s="172">
        <f t="shared" si="233"/>
        <v>0</v>
      </c>
      <c r="N2779" s="172">
        <f t="shared" si="235"/>
        <v>0</v>
      </c>
      <c r="O2779" s="172">
        <f t="shared" si="236"/>
        <v>0</v>
      </c>
      <c r="P2779" s="172">
        <f t="shared" si="237"/>
        <v>0</v>
      </c>
    </row>
    <row r="2780" spans="12:16" ht="15" customHeight="1" x14ac:dyDescent="0.3">
      <c r="L2780" s="171" t="str">
        <f t="shared" si="234"/>
        <v>-</v>
      </c>
      <c r="M2780" s="172">
        <f t="shared" si="233"/>
        <v>0</v>
      </c>
      <c r="N2780" s="172">
        <f t="shared" si="235"/>
        <v>0</v>
      </c>
      <c r="O2780" s="172">
        <f t="shared" si="236"/>
        <v>0</v>
      </c>
      <c r="P2780" s="172">
        <f t="shared" si="237"/>
        <v>0</v>
      </c>
    </row>
    <row r="2781" spans="12:16" ht="15" customHeight="1" x14ac:dyDescent="0.3">
      <c r="L2781" s="171" t="str">
        <f t="shared" si="234"/>
        <v>-</v>
      </c>
      <c r="M2781" s="172">
        <f t="shared" si="233"/>
        <v>0</v>
      </c>
      <c r="N2781" s="172">
        <f t="shared" si="235"/>
        <v>0</v>
      </c>
      <c r="O2781" s="172">
        <f t="shared" si="236"/>
        <v>0</v>
      </c>
      <c r="P2781" s="172">
        <f t="shared" si="237"/>
        <v>0</v>
      </c>
    </row>
    <row r="2782" spans="12:16" ht="15" customHeight="1" x14ac:dyDescent="0.3">
      <c r="L2782" s="171" t="str">
        <f t="shared" si="234"/>
        <v>-</v>
      </c>
      <c r="M2782" s="172">
        <f t="shared" si="233"/>
        <v>0</v>
      </c>
      <c r="N2782" s="172">
        <f t="shared" si="235"/>
        <v>0</v>
      </c>
      <c r="O2782" s="172">
        <f t="shared" si="236"/>
        <v>0</v>
      </c>
      <c r="P2782" s="172">
        <f t="shared" si="237"/>
        <v>0</v>
      </c>
    </row>
    <row r="2783" spans="12:16" ht="15" customHeight="1" x14ac:dyDescent="0.3">
      <c r="L2783" s="171" t="str">
        <f t="shared" si="234"/>
        <v>-</v>
      </c>
      <c r="M2783" s="172">
        <f t="shared" si="233"/>
        <v>0</v>
      </c>
      <c r="N2783" s="172">
        <f t="shared" si="235"/>
        <v>0</v>
      </c>
      <c r="O2783" s="172">
        <f t="shared" si="236"/>
        <v>0</v>
      </c>
      <c r="P2783" s="172">
        <f t="shared" si="237"/>
        <v>0</v>
      </c>
    </row>
    <row r="2784" spans="12:16" ht="15" customHeight="1" x14ac:dyDescent="0.3">
      <c r="L2784" s="171" t="str">
        <f t="shared" si="234"/>
        <v>-</v>
      </c>
      <c r="M2784" s="172">
        <f t="shared" si="233"/>
        <v>0</v>
      </c>
      <c r="N2784" s="172">
        <f t="shared" si="235"/>
        <v>0</v>
      </c>
      <c r="O2784" s="172">
        <f t="shared" si="236"/>
        <v>0</v>
      </c>
      <c r="P2784" s="172">
        <f t="shared" si="237"/>
        <v>0</v>
      </c>
    </row>
    <row r="2785" spans="12:16" ht="15" customHeight="1" x14ac:dyDescent="0.3">
      <c r="L2785" s="171" t="str">
        <f t="shared" si="234"/>
        <v>-</v>
      </c>
      <c r="M2785" s="172">
        <f t="shared" si="233"/>
        <v>0</v>
      </c>
      <c r="N2785" s="172">
        <f t="shared" si="235"/>
        <v>0</v>
      </c>
      <c r="O2785" s="172">
        <f t="shared" si="236"/>
        <v>0</v>
      </c>
      <c r="P2785" s="172">
        <f t="shared" si="237"/>
        <v>0</v>
      </c>
    </row>
    <row r="2786" spans="12:16" ht="15" customHeight="1" x14ac:dyDescent="0.3">
      <c r="L2786" s="171" t="str">
        <f t="shared" si="234"/>
        <v>-</v>
      </c>
      <c r="M2786" s="172">
        <f t="shared" si="233"/>
        <v>0</v>
      </c>
      <c r="N2786" s="172">
        <f t="shared" si="235"/>
        <v>0</v>
      </c>
      <c r="O2786" s="172">
        <f t="shared" si="236"/>
        <v>0</v>
      </c>
      <c r="P2786" s="172">
        <f t="shared" si="237"/>
        <v>0</v>
      </c>
    </row>
    <row r="2787" spans="12:16" ht="15" customHeight="1" x14ac:dyDescent="0.3">
      <c r="L2787" s="171" t="str">
        <f t="shared" si="234"/>
        <v>-</v>
      </c>
      <c r="M2787" s="172">
        <f t="shared" si="233"/>
        <v>0</v>
      </c>
      <c r="N2787" s="172">
        <f t="shared" si="235"/>
        <v>0</v>
      </c>
      <c r="O2787" s="172">
        <f t="shared" si="236"/>
        <v>0</v>
      </c>
      <c r="P2787" s="172">
        <f t="shared" si="237"/>
        <v>0</v>
      </c>
    </row>
    <row r="2788" spans="12:16" ht="15" customHeight="1" x14ac:dyDescent="0.3">
      <c r="L2788" s="171" t="str">
        <f t="shared" si="234"/>
        <v>-</v>
      </c>
      <c r="M2788" s="172">
        <f t="shared" si="233"/>
        <v>0</v>
      </c>
      <c r="N2788" s="172">
        <f t="shared" si="235"/>
        <v>0</v>
      </c>
      <c r="O2788" s="172">
        <f t="shared" si="236"/>
        <v>0</v>
      </c>
      <c r="P2788" s="172">
        <f t="shared" si="237"/>
        <v>0</v>
      </c>
    </row>
    <row r="2789" spans="12:16" ht="15" customHeight="1" x14ac:dyDescent="0.3">
      <c r="L2789" s="171" t="str">
        <f t="shared" si="234"/>
        <v>-</v>
      </c>
      <c r="M2789" s="172">
        <f t="shared" si="233"/>
        <v>0</v>
      </c>
      <c r="N2789" s="172">
        <f t="shared" si="235"/>
        <v>0</v>
      </c>
      <c r="O2789" s="172">
        <f t="shared" si="236"/>
        <v>0</v>
      </c>
      <c r="P2789" s="172">
        <f t="shared" si="237"/>
        <v>0</v>
      </c>
    </row>
    <row r="2790" spans="12:16" ht="15" customHeight="1" x14ac:dyDescent="0.3">
      <c r="L2790" s="171" t="str">
        <f t="shared" si="234"/>
        <v>-</v>
      </c>
      <c r="M2790" s="172">
        <f t="shared" si="233"/>
        <v>0</v>
      </c>
      <c r="N2790" s="172">
        <f t="shared" si="235"/>
        <v>0</v>
      </c>
      <c r="O2790" s="172">
        <f t="shared" si="236"/>
        <v>0</v>
      </c>
      <c r="P2790" s="172">
        <f t="shared" si="237"/>
        <v>0</v>
      </c>
    </row>
    <row r="2791" spans="12:16" ht="15" customHeight="1" x14ac:dyDescent="0.3">
      <c r="L2791" s="171" t="str">
        <f t="shared" si="234"/>
        <v>-</v>
      </c>
      <c r="M2791" s="172">
        <f t="shared" si="233"/>
        <v>0</v>
      </c>
      <c r="N2791" s="172">
        <f t="shared" si="235"/>
        <v>0</v>
      </c>
      <c r="O2791" s="172">
        <f t="shared" si="236"/>
        <v>0</v>
      </c>
      <c r="P2791" s="172">
        <f t="shared" si="237"/>
        <v>0</v>
      </c>
    </row>
    <row r="2792" spans="12:16" ht="15" customHeight="1" x14ac:dyDescent="0.3">
      <c r="L2792" s="171" t="str">
        <f t="shared" si="234"/>
        <v>-</v>
      </c>
      <c r="M2792" s="172">
        <f t="shared" si="233"/>
        <v>0</v>
      </c>
      <c r="N2792" s="172">
        <f t="shared" si="235"/>
        <v>0</v>
      </c>
      <c r="O2792" s="172">
        <f t="shared" si="236"/>
        <v>0</v>
      </c>
      <c r="P2792" s="172">
        <f t="shared" si="237"/>
        <v>0</v>
      </c>
    </row>
    <row r="2793" spans="12:16" ht="15" customHeight="1" x14ac:dyDescent="0.3">
      <c r="L2793" s="171" t="str">
        <f t="shared" si="234"/>
        <v>-</v>
      </c>
      <c r="M2793" s="172">
        <f t="shared" si="233"/>
        <v>0</v>
      </c>
      <c r="N2793" s="172">
        <f t="shared" si="235"/>
        <v>0</v>
      </c>
      <c r="O2793" s="172">
        <f t="shared" si="236"/>
        <v>0</v>
      </c>
      <c r="P2793" s="172">
        <f t="shared" si="237"/>
        <v>0</v>
      </c>
    </row>
    <row r="2794" spans="12:16" ht="15" customHeight="1" x14ac:dyDescent="0.3">
      <c r="L2794" s="171" t="str">
        <f t="shared" si="234"/>
        <v>-</v>
      </c>
      <c r="M2794" s="172">
        <f t="shared" si="233"/>
        <v>0</v>
      </c>
      <c r="N2794" s="172">
        <f t="shared" si="235"/>
        <v>0</v>
      </c>
      <c r="O2794" s="172">
        <f t="shared" si="236"/>
        <v>0</v>
      </c>
      <c r="P2794" s="172">
        <f t="shared" si="237"/>
        <v>0</v>
      </c>
    </row>
    <row r="2795" spans="12:16" ht="15" customHeight="1" x14ac:dyDescent="0.3">
      <c r="L2795" s="171" t="str">
        <f t="shared" si="234"/>
        <v>-</v>
      </c>
      <c r="M2795" s="172">
        <f t="shared" si="233"/>
        <v>0</v>
      </c>
      <c r="N2795" s="172">
        <f t="shared" si="235"/>
        <v>0</v>
      </c>
      <c r="O2795" s="172">
        <f t="shared" si="236"/>
        <v>0</v>
      </c>
      <c r="P2795" s="172">
        <f t="shared" si="237"/>
        <v>0</v>
      </c>
    </row>
    <row r="2796" spans="12:16" ht="15" customHeight="1" x14ac:dyDescent="0.3">
      <c r="L2796" s="171" t="str">
        <f t="shared" si="234"/>
        <v>-</v>
      </c>
      <c r="M2796" s="172">
        <f t="shared" si="233"/>
        <v>0</v>
      </c>
      <c r="N2796" s="172">
        <f t="shared" si="235"/>
        <v>0</v>
      </c>
      <c r="O2796" s="172">
        <f t="shared" si="236"/>
        <v>0</v>
      </c>
      <c r="P2796" s="172">
        <f t="shared" si="237"/>
        <v>0</v>
      </c>
    </row>
    <row r="2797" spans="12:16" ht="15" customHeight="1" x14ac:dyDescent="0.3">
      <c r="L2797" s="171" t="str">
        <f t="shared" si="234"/>
        <v>-</v>
      </c>
      <c r="M2797" s="172">
        <f t="shared" si="233"/>
        <v>0</v>
      </c>
      <c r="N2797" s="172">
        <f t="shared" si="235"/>
        <v>0</v>
      </c>
      <c r="O2797" s="172">
        <f t="shared" si="236"/>
        <v>0</v>
      </c>
      <c r="P2797" s="172">
        <f t="shared" si="237"/>
        <v>0</v>
      </c>
    </row>
    <row r="2798" spans="12:16" ht="15" customHeight="1" x14ac:dyDescent="0.3">
      <c r="L2798" s="171" t="str">
        <f t="shared" si="234"/>
        <v>-</v>
      </c>
      <c r="M2798" s="172">
        <f t="shared" si="233"/>
        <v>0</v>
      </c>
      <c r="N2798" s="172">
        <f t="shared" si="235"/>
        <v>0</v>
      </c>
      <c r="O2798" s="172">
        <f t="shared" si="236"/>
        <v>0</v>
      </c>
      <c r="P2798" s="172">
        <f t="shared" si="237"/>
        <v>0</v>
      </c>
    </row>
    <row r="2799" spans="12:16" ht="15" customHeight="1" x14ac:dyDescent="0.3">
      <c r="L2799" s="171" t="str">
        <f t="shared" si="234"/>
        <v>-</v>
      </c>
      <c r="M2799" s="172">
        <f t="shared" si="233"/>
        <v>0</v>
      </c>
      <c r="N2799" s="172">
        <f t="shared" si="235"/>
        <v>0</v>
      </c>
      <c r="O2799" s="172">
        <f t="shared" si="236"/>
        <v>0</v>
      </c>
      <c r="P2799" s="172">
        <f t="shared" si="237"/>
        <v>0</v>
      </c>
    </row>
    <row r="2800" spans="12:16" ht="15" customHeight="1" x14ac:dyDescent="0.3">
      <c r="L2800" s="171" t="str">
        <f t="shared" si="234"/>
        <v>-</v>
      </c>
      <c r="M2800" s="172">
        <f t="shared" si="233"/>
        <v>0</v>
      </c>
      <c r="N2800" s="172">
        <f t="shared" si="235"/>
        <v>0</v>
      </c>
      <c r="O2800" s="172">
        <f t="shared" si="236"/>
        <v>0</v>
      </c>
      <c r="P2800" s="172">
        <f t="shared" si="237"/>
        <v>0</v>
      </c>
    </row>
    <row r="2801" spans="12:16" ht="15" customHeight="1" x14ac:dyDescent="0.3">
      <c r="L2801" s="171" t="str">
        <f t="shared" si="234"/>
        <v>-</v>
      </c>
      <c r="M2801" s="172">
        <f t="shared" si="233"/>
        <v>0</v>
      </c>
      <c r="N2801" s="172">
        <f t="shared" si="235"/>
        <v>0</v>
      </c>
      <c r="O2801" s="172">
        <f t="shared" si="236"/>
        <v>0</v>
      </c>
      <c r="P2801" s="172">
        <f t="shared" si="237"/>
        <v>0</v>
      </c>
    </row>
    <row r="2802" spans="12:16" ht="15" customHeight="1" x14ac:dyDescent="0.3">
      <c r="L2802" s="171" t="str">
        <f t="shared" si="234"/>
        <v>-</v>
      </c>
      <c r="M2802" s="172">
        <f t="shared" si="233"/>
        <v>0</v>
      </c>
      <c r="N2802" s="172">
        <f t="shared" si="235"/>
        <v>0</v>
      </c>
      <c r="O2802" s="172">
        <f t="shared" si="236"/>
        <v>0</v>
      </c>
      <c r="P2802" s="172">
        <f t="shared" si="237"/>
        <v>0</v>
      </c>
    </row>
    <row r="2803" spans="12:16" ht="15" customHeight="1" x14ac:dyDescent="0.3">
      <c r="L2803" s="171" t="str">
        <f t="shared" si="234"/>
        <v>-</v>
      </c>
      <c r="M2803" s="172">
        <f t="shared" si="233"/>
        <v>0</v>
      </c>
      <c r="N2803" s="172">
        <f t="shared" si="235"/>
        <v>0</v>
      </c>
      <c r="O2803" s="172">
        <f t="shared" si="236"/>
        <v>0</v>
      </c>
      <c r="P2803" s="172">
        <f t="shared" si="237"/>
        <v>0</v>
      </c>
    </row>
    <row r="2804" spans="12:16" ht="15" customHeight="1" x14ac:dyDescent="0.3">
      <c r="L2804" s="171" t="str">
        <f t="shared" si="234"/>
        <v>-</v>
      </c>
      <c r="M2804" s="172">
        <f t="shared" si="233"/>
        <v>0</v>
      </c>
      <c r="N2804" s="172">
        <f t="shared" si="235"/>
        <v>0</v>
      </c>
      <c r="O2804" s="172">
        <f t="shared" si="236"/>
        <v>0</v>
      </c>
      <c r="P2804" s="172">
        <f t="shared" si="237"/>
        <v>0</v>
      </c>
    </row>
    <row r="2805" spans="12:16" ht="15" customHeight="1" x14ac:dyDescent="0.3">
      <c r="L2805" s="171" t="str">
        <f t="shared" si="234"/>
        <v>-</v>
      </c>
      <c r="M2805" s="172">
        <f t="shared" si="233"/>
        <v>0</v>
      </c>
      <c r="N2805" s="172">
        <f t="shared" si="235"/>
        <v>0</v>
      </c>
      <c r="O2805" s="172">
        <f t="shared" si="236"/>
        <v>0</v>
      </c>
      <c r="P2805" s="172">
        <f t="shared" si="237"/>
        <v>0</v>
      </c>
    </row>
    <row r="2806" spans="12:16" ht="15" customHeight="1" x14ac:dyDescent="0.3">
      <c r="L2806" s="171" t="str">
        <f t="shared" si="234"/>
        <v>-</v>
      </c>
      <c r="M2806" s="172">
        <f t="shared" si="233"/>
        <v>0</v>
      </c>
      <c r="N2806" s="172">
        <f t="shared" si="235"/>
        <v>0</v>
      </c>
      <c r="O2806" s="172">
        <f t="shared" si="236"/>
        <v>0</v>
      </c>
      <c r="P2806" s="172">
        <f t="shared" si="237"/>
        <v>0</v>
      </c>
    </row>
    <row r="2807" spans="12:16" ht="15" customHeight="1" x14ac:dyDescent="0.3">
      <c r="L2807" s="171" t="str">
        <f t="shared" si="234"/>
        <v>-</v>
      </c>
      <c r="M2807" s="172">
        <f t="shared" si="233"/>
        <v>0</v>
      </c>
      <c r="N2807" s="172">
        <f t="shared" si="235"/>
        <v>0</v>
      </c>
      <c r="O2807" s="172">
        <f t="shared" si="236"/>
        <v>0</v>
      </c>
      <c r="P2807" s="172">
        <f t="shared" si="237"/>
        <v>0</v>
      </c>
    </row>
    <row r="2808" spans="12:16" ht="15" customHeight="1" x14ac:dyDescent="0.3">
      <c r="L2808" s="171" t="str">
        <f t="shared" si="234"/>
        <v>-</v>
      </c>
      <c r="M2808" s="172">
        <f t="shared" si="233"/>
        <v>0</v>
      </c>
      <c r="N2808" s="172">
        <f t="shared" si="235"/>
        <v>0</v>
      </c>
      <c r="O2808" s="172">
        <f t="shared" si="236"/>
        <v>0</v>
      </c>
      <c r="P2808" s="172">
        <f t="shared" si="237"/>
        <v>0</v>
      </c>
    </row>
    <row r="2809" spans="12:16" ht="15" customHeight="1" x14ac:dyDescent="0.3">
      <c r="L2809" s="171" t="str">
        <f t="shared" si="234"/>
        <v>-</v>
      </c>
      <c r="M2809" s="172">
        <f t="shared" si="233"/>
        <v>0</v>
      </c>
      <c r="N2809" s="172">
        <f t="shared" si="235"/>
        <v>0</v>
      </c>
      <c r="O2809" s="172">
        <f t="shared" si="236"/>
        <v>0</v>
      </c>
      <c r="P2809" s="172">
        <f t="shared" si="237"/>
        <v>0</v>
      </c>
    </row>
    <row r="2810" spans="12:16" ht="15" customHeight="1" x14ac:dyDescent="0.3">
      <c r="L2810" s="171" t="str">
        <f t="shared" si="234"/>
        <v>-</v>
      </c>
      <c r="M2810" s="172">
        <f t="shared" si="233"/>
        <v>0</v>
      </c>
      <c r="N2810" s="172">
        <f t="shared" si="235"/>
        <v>0</v>
      </c>
      <c r="O2810" s="172">
        <f t="shared" si="236"/>
        <v>0</v>
      </c>
      <c r="P2810" s="172">
        <f t="shared" si="237"/>
        <v>0</v>
      </c>
    </row>
    <row r="2811" spans="12:16" ht="15" customHeight="1" x14ac:dyDescent="0.3">
      <c r="L2811" s="171" t="str">
        <f t="shared" si="234"/>
        <v>-</v>
      </c>
      <c r="M2811" s="172">
        <f t="shared" si="233"/>
        <v>0</v>
      </c>
      <c r="N2811" s="172">
        <f t="shared" si="235"/>
        <v>0</v>
      </c>
      <c r="O2811" s="172">
        <f t="shared" si="236"/>
        <v>0</v>
      </c>
      <c r="P2811" s="172">
        <f t="shared" si="237"/>
        <v>0</v>
      </c>
    </row>
    <row r="2812" spans="12:16" ht="15" customHeight="1" x14ac:dyDescent="0.3">
      <c r="L2812" s="171" t="str">
        <f t="shared" si="234"/>
        <v>-</v>
      </c>
      <c r="M2812" s="172">
        <f t="shared" si="233"/>
        <v>0</v>
      </c>
      <c r="N2812" s="172">
        <f t="shared" si="235"/>
        <v>0</v>
      </c>
      <c r="O2812" s="172">
        <f t="shared" si="236"/>
        <v>0</v>
      </c>
      <c r="P2812" s="172">
        <f t="shared" si="237"/>
        <v>0</v>
      </c>
    </row>
    <row r="2813" spans="12:16" ht="15" customHeight="1" x14ac:dyDescent="0.3">
      <c r="L2813" s="171" t="str">
        <f t="shared" si="234"/>
        <v>-</v>
      </c>
      <c r="M2813" s="172">
        <f t="shared" si="233"/>
        <v>0</v>
      </c>
      <c r="N2813" s="172">
        <f t="shared" si="235"/>
        <v>0</v>
      </c>
      <c r="O2813" s="172">
        <f t="shared" si="236"/>
        <v>0</v>
      </c>
      <c r="P2813" s="172">
        <f t="shared" si="237"/>
        <v>0</v>
      </c>
    </row>
    <row r="2814" spans="12:16" ht="15" customHeight="1" x14ac:dyDescent="0.3">
      <c r="L2814" s="171" t="str">
        <f t="shared" si="234"/>
        <v>-</v>
      </c>
      <c r="M2814" s="172">
        <f t="shared" si="233"/>
        <v>0</v>
      </c>
      <c r="N2814" s="172">
        <f t="shared" si="235"/>
        <v>0</v>
      </c>
      <c r="O2814" s="172">
        <f t="shared" si="236"/>
        <v>0</v>
      </c>
      <c r="P2814" s="172">
        <f t="shared" si="237"/>
        <v>0</v>
      </c>
    </row>
    <row r="2815" spans="12:16" ht="15" customHeight="1" x14ac:dyDescent="0.3">
      <c r="L2815" s="171" t="str">
        <f t="shared" si="234"/>
        <v>-</v>
      </c>
      <c r="M2815" s="172">
        <f t="shared" si="233"/>
        <v>0</v>
      </c>
      <c r="N2815" s="172">
        <f t="shared" si="235"/>
        <v>0</v>
      </c>
      <c r="O2815" s="172">
        <f t="shared" si="236"/>
        <v>0</v>
      </c>
      <c r="P2815" s="172">
        <f t="shared" si="237"/>
        <v>0</v>
      </c>
    </row>
    <row r="2816" spans="12:16" ht="15" customHeight="1" x14ac:dyDescent="0.3">
      <c r="L2816" s="171" t="str">
        <f t="shared" si="234"/>
        <v>-</v>
      </c>
      <c r="M2816" s="172">
        <f t="shared" si="233"/>
        <v>0</v>
      </c>
      <c r="N2816" s="172">
        <f t="shared" si="235"/>
        <v>0</v>
      </c>
      <c r="O2816" s="172">
        <f t="shared" si="236"/>
        <v>0</v>
      </c>
      <c r="P2816" s="172">
        <f t="shared" si="237"/>
        <v>0</v>
      </c>
    </row>
    <row r="2817" spans="12:16" ht="15" customHeight="1" x14ac:dyDescent="0.3">
      <c r="L2817" s="171" t="str">
        <f t="shared" si="234"/>
        <v>-</v>
      </c>
      <c r="M2817" s="172">
        <f t="shared" si="233"/>
        <v>0</v>
      </c>
      <c r="N2817" s="172">
        <f t="shared" si="235"/>
        <v>0</v>
      </c>
      <c r="O2817" s="172">
        <f t="shared" si="236"/>
        <v>0</v>
      </c>
      <c r="P2817" s="172">
        <f t="shared" si="237"/>
        <v>0</v>
      </c>
    </row>
    <row r="2818" spans="12:16" ht="15" customHeight="1" x14ac:dyDescent="0.3">
      <c r="L2818" s="171" t="str">
        <f t="shared" si="234"/>
        <v>-</v>
      </c>
      <c r="M2818" s="172">
        <f t="shared" si="233"/>
        <v>0</v>
      </c>
      <c r="N2818" s="172">
        <f t="shared" si="235"/>
        <v>0</v>
      </c>
      <c r="O2818" s="172">
        <f t="shared" si="236"/>
        <v>0</v>
      </c>
      <c r="P2818" s="172">
        <f t="shared" si="237"/>
        <v>0</v>
      </c>
    </row>
    <row r="2819" spans="12:16" ht="15" customHeight="1" x14ac:dyDescent="0.3">
      <c r="L2819" s="171" t="str">
        <f t="shared" si="234"/>
        <v>-</v>
      </c>
      <c r="M2819" s="172">
        <f t="shared" si="233"/>
        <v>0</v>
      </c>
      <c r="N2819" s="172">
        <f t="shared" si="235"/>
        <v>0</v>
      </c>
      <c r="O2819" s="172">
        <f t="shared" si="236"/>
        <v>0</v>
      </c>
      <c r="P2819" s="172">
        <f t="shared" si="237"/>
        <v>0</v>
      </c>
    </row>
    <row r="2820" spans="12:16" ht="15" customHeight="1" x14ac:dyDescent="0.3">
      <c r="L2820" s="171" t="str">
        <f t="shared" si="234"/>
        <v>-</v>
      </c>
      <c r="M2820" s="172">
        <f t="shared" si="233"/>
        <v>0</v>
      </c>
      <c r="N2820" s="172">
        <f t="shared" si="235"/>
        <v>0</v>
      </c>
      <c r="O2820" s="172">
        <f t="shared" si="236"/>
        <v>0</v>
      </c>
      <c r="P2820" s="172">
        <f t="shared" si="237"/>
        <v>0</v>
      </c>
    </row>
    <row r="2821" spans="12:16" ht="15" customHeight="1" x14ac:dyDescent="0.3">
      <c r="L2821" s="171" t="str">
        <f t="shared" si="234"/>
        <v>-</v>
      </c>
      <c r="M2821" s="172">
        <f t="shared" si="233"/>
        <v>0</v>
      </c>
      <c r="N2821" s="172">
        <f t="shared" si="235"/>
        <v>0</v>
      </c>
      <c r="O2821" s="172">
        <f t="shared" si="236"/>
        <v>0</v>
      </c>
      <c r="P2821" s="172">
        <f t="shared" si="237"/>
        <v>0</v>
      </c>
    </row>
    <row r="2822" spans="12:16" ht="15" customHeight="1" x14ac:dyDescent="0.3">
      <c r="L2822" s="171" t="str">
        <f t="shared" si="234"/>
        <v>-</v>
      </c>
      <c r="M2822" s="172">
        <f t="shared" si="233"/>
        <v>0</v>
      </c>
      <c r="N2822" s="172">
        <f t="shared" si="235"/>
        <v>0</v>
      </c>
      <c r="O2822" s="172">
        <f t="shared" si="236"/>
        <v>0</v>
      </c>
      <c r="P2822" s="172">
        <f t="shared" si="237"/>
        <v>0</v>
      </c>
    </row>
    <row r="2823" spans="12:16" ht="15" customHeight="1" x14ac:dyDescent="0.3">
      <c r="L2823" s="171" t="str">
        <f t="shared" si="234"/>
        <v>-</v>
      </c>
      <c r="M2823" s="172">
        <f t="shared" si="233"/>
        <v>0</v>
      </c>
      <c r="N2823" s="172">
        <f t="shared" si="235"/>
        <v>0</v>
      </c>
      <c r="O2823" s="172">
        <f t="shared" si="236"/>
        <v>0</v>
      </c>
      <c r="P2823" s="172">
        <f t="shared" si="237"/>
        <v>0</v>
      </c>
    </row>
    <row r="2824" spans="12:16" ht="15" customHeight="1" x14ac:dyDescent="0.3">
      <c r="L2824" s="171" t="str">
        <f t="shared" si="234"/>
        <v>-</v>
      </c>
      <c r="M2824" s="172">
        <f t="shared" si="233"/>
        <v>0</v>
      </c>
      <c r="N2824" s="172">
        <f t="shared" si="235"/>
        <v>0</v>
      </c>
      <c r="O2824" s="172">
        <f t="shared" si="236"/>
        <v>0</v>
      </c>
      <c r="P2824" s="172">
        <f t="shared" si="237"/>
        <v>0</v>
      </c>
    </row>
    <row r="2825" spans="12:16" ht="15" customHeight="1" x14ac:dyDescent="0.3">
      <c r="L2825" s="171" t="str">
        <f t="shared" si="234"/>
        <v>-</v>
      </c>
      <c r="M2825" s="172">
        <f t="shared" si="233"/>
        <v>0</v>
      </c>
      <c r="N2825" s="172">
        <f t="shared" si="235"/>
        <v>0</v>
      </c>
      <c r="O2825" s="172">
        <f t="shared" si="236"/>
        <v>0</v>
      </c>
      <c r="P2825" s="172">
        <f t="shared" si="237"/>
        <v>0</v>
      </c>
    </row>
    <row r="2826" spans="12:16" ht="15" customHeight="1" x14ac:dyDescent="0.3">
      <c r="L2826" s="171" t="str">
        <f t="shared" si="234"/>
        <v>-</v>
      </c>
      <c r="M2826" s="172">
        <f t="shared" si="233"/>
        <v>0</v>
      </c>
      <c r="N2826" s="172">
        <f t="shared" si="235"/>
        <v>0</v>
      </c>
      <c r="O2826" s="172">
        <f t="shared" si="236"/>
        <v>0</v>
      </c>
      <c r="P2826" s="172">
        <f t="shared" si="237"/>
        <v>0</v>
      </c>
    </row>
    <row r="2827" spans="12:16" ht="15" customHeight="1" x14ac:dyDescent="0.3">
      <c r="L2827" s="171" t="str">
        <f t="shared" si="234"/>
        <v>-</v>
      </c>
      <c r="M2827" s="172">
        <f t="shared" si="233"/>
        <v>0</v>
      </c>
      <c r="N2827" s="172">
        <f t="shared" si="235"/>
        <v>0</v>
      </c>
      <c r="O2827" s="172">
        <f t="shared" si="236"/>
        <v>0</v>
      </c>
      <c r="P2827" s="172">
        <f t="shared" si="237"/>
        <v>0</v>
      </c>
    </row>
    <row r="2828" spans="12:16" ht="15" customHeight="1" x14ac:dyDescent="0.3">
      <c r="L2828" s="171" t="str">
        <f t="shared" si="234"/>
        <v>-</v>
      </c>
      <c r="M2828" s="172">
        <f t="shared" si="233"/>
        <v>0</v>
      </c>
      <c r="N2828" s="172">
        <f t="shared" si="235"/>
        <v>0</v>
      </c>
      <c r="O2828" s="172">
        <f t="shared" si="236"/>
        <v>0</v>
      </c>
      <c r="P2828" s="172">
        <f t="shared" si="237"/>
        <v>0</v>
      </c>
    </row>
    <row r="2829" spans="12:16" ht="15" customHeight="1" x14ac:dyDescent="0.3">
      <c r="L2829" s="171" t="str">
        <f t="shared" si="234"/>
        <v>-</v>
      </c>
      <c r="M2829" s="172">
        <f t="shared" si="233"/>
        <v>0</v>
      </c>
      <c r="N2829" s="172">
        <f t="shared" si="235"/>
        <v>0</v>
      </c>
      <c r="O2829" s="172">
        <f t="shared" si="236"/>
        <v>0</v>
      </c>
      <c r="P2829" s="172">
        <f t="shared" si="237"/>
        <v>0</v>
      </c>
    </row>
    <row r="2830" spans="12:16" ht="15" customHeight="1" x14ac:dyDescent="0.3">
      <c r="L2830" s="171" t="str">
        <f t="shared" si="234"/>
        <v>-</v>
      </c>
      <c r="M2830" s="172">
        <f t="shared" si="233"/>
        <v>0</v>
      </c>
      <c r="N2830" s="172">
        <f t="shared" si="235"/>
        <v>0</v>
      </c>
      <c r="O2830" s="172">
        <f t="shared" si="236"/>
        <v>0</v>
      </c>
      <c r="P2830" s="172">
        <f t="shared" si="237"/>
        <v>0</v>
      </c>
    </row>
    <row r="2831" spans="12:16" ht="15" customHeight="1" x14ac:dyDescent="0.3">
      <c r="L2831" s="171" t="str">
        <f t="shared" si="234"/>
        <v>-</v>
      </c>
      <c r="M2831" s="172">
        <f t="shared" si="233"/>
        <v>0</v>
      </c>
      <c r="N2831" s="172">
        <f t="shared" si="235"/>
        <v>0</v>
      </c>
      <c r="O2831" s="172">
        <f t="shared" si="236"/>
        <v>0</v>
      </c>
      <c r="P2831" s="172">
        <f t="shared" si="237"/>
        <v>0</v>
      </c>
    </row>
    <row r="2832" spans="12:16" ht="15" customHeight="1" x14ac:dyDescent="0.3">
      <c r="L2832" s="171" t="str">
        <f t="shared" si="234"/>
        <v>-</v>
      </c>
      <c r="M2832" s="172">
        <f t="shared" si="233"/>
        <v>0</v>
      </c>
      <c r="N2832" s="172">
        <f t="shared" si="235"/>
        <v>0</v>
      </c>
      <c r="O2832" s="172">
        <f t="shared" si="236"/>
        <v>0</v>
      </c>
      <c r="P2832" s="172">
        <f t="shared" si="237"/>
        <v>0</v>
      </c>
    </row>
    <row r="2833" spans="12:16" ht="15" customHeight="1" x14ac:dyDescent="0.3">
      <c r="L2833" s="171" t="str">
        <f t="shared" si="234"/>
        <v>-</v>
      </c>
      <c r="M2833" s="172">
        <f t="shared" si="233"/>
        <v>0</v>
      </c>
      <c r="N2833" s="172">
        <f t="shared" si="235"/>
        <v>0</v>
      </c>
      <c r="O2833" s="172">
        <f t="shared" si="236"/>
        <v>0</v>
      </c>
      <c r="P2833" s="172">
        <f t="shared" si="237"/>
        <v>0</v>
      </c>
    </row>
    <row r="2834" spans="12:16" ht="15" customHeight="1" x14ac:dyDescent="0.3">
      <c r="L2834" s="171" t="str">
        <f t="shared" si="234"/>
        <v>-</v>
      </c>
      <c r="M2834" s="172">
        <f t="shared" si="233"/>
        <v>0</v>
      </c>
      <c r="N2834" s="172">
        <f t="shared" si="235"/>
        <v>0</v>
      </c>
      <c r="O2834" s="172">
        <f t="shared" si="236"/>
        <v>0</v>
      </c>
      <c r="P2834" s="172">
        <f t="shared" si="237"/>
        <v>0</v>
      </c>
    </row>
    <row r="2835" spans="12:16" ht="15" customHeight="1" x14ac:dyDescent="0.3">
      <c r="L2835" s="171" t="str">
        <f t="shared" si="234"/>
        <v>-</v>
      </c>
      <c r="M2835" s="172">
        <f t="shared" ref="M2835:M2898" si="238">IFERROR(VLOOKUP(L2835,$B$19:$E$80,4,FALSE),0)</f>
        <v>0</v>
      </c>
      <c r="N2835" s="172">
        <f t="shared" si="235"/>
        <v>0</v>
      </c>
      <c r="O2835" s="172">
        <f t="shared" si="236"/>
        <v>0</v>
      </c>
      <c r="P2835" s="172">
        <f t="shared" si="237"/>
        <v>0</v>
      </c>
    </row>
    <row r="2836" spans="12:16" ht="15" customHeight="1" x14ac:dyDescent="0.3">
      <c r="L2836" s="171" t="str">
        <f t="shared" ref="L2836:L2899" si="239">IFERROR(IF(MAX(L2835+1,$F$5+1)&gt;$J$10,"-",MAX(L2835+1,$F$5+1)),"-")</f>
        <v>-</v>
      </c>
      <c r="M2836" s="172">
        <f t="shared" si="238"/>
        <v>0</v>
      </c>
      <c r="N2836" s="172">
        <f t="shared" ref="N2836:N2899" si="240">IF(ISNUMBER(N2835),N2835-M2836,$E$8)</f>
        <v>0</v>
      </c>
      <c r="O2836" s="172">
        <f t="shared" ref="O2836:O2899" si="241">IFERROR(IF(ISNUMBER(N2835),N2835,$E$8)*IF(L2836&gt;=$J$8,$E$13,$E$12)/IF(MOD(YEAR(L2836),4),365,366)*IF(ISBLANK(L2835),L2836-$F$5,L2836-L2835),0)</f>
        <v>0</v>
      </c>
      <c r="P2836" s="172">
        <f t="shared" ref="P2836:P2899" si="242">IFERROR(IF(ISNUMBER(N2835),N2835,$E$8)*3%/IF(MOD(YEAR(L2836),4),365,366)*IF(ISBLANK(L2835),(L2836-$F$5),L2836-L2835),0)</f>
        <v>0</v>
      </c>
    </row>
    <row r="2837" spans="12:16" ht="15" customHeight="1" x14ac:dyDescent="0.3">
      <c r="L2837" s="171" t="str">
        <f t="shared" si="239"/>
        <v>-</v>
      </c>
      <c r="M2837" s="172">
        <f t="shared" si="238"/>
        <v>0</v>
      </c>
      <c r="N2837" s="172">
        <f t="shared" si="240"/>
        <v>0</v>
      </c>
      <c r="O2837" s="172">
        <f t="shared" si="241"/>
        <v>0</v>
      </c>
      <c r="P2837" s="172">
        <f t="shared" si="242"/>
        <v>0</v>
      </c>
    </row>
    <row r="2838" spans="12:16" ht="15" customHeight="1" x14ac:dyDescent="0.3">
      <c r="L2838" s="171" t="str">
        <f t="shared" si="239"/>
        <v>-</v>
      </c>
      <c r="M2838" s="172">
        <f t="shared" si="238"/>
        <v>0</v>
      </c>
      <c r="N2838" s="172">
        <f t="shared" si="240"/>
        <v>0</v>
      </c>
      <c r="O2838" s="172">
        <f t="shared" si="241"/>
        <v>0</v>
      </c>
      <c r="P2838" s="172">
        <f t="shared" si="242"/>
        <v>0</v>
      </c>
    </row>
    <row r="2839" spans="12:16" ht="15" customHeight="1" x14ac:dyDescent="0.3">
      <c r="L2839" s="171" t="str">
        <f t="shared" si="239"/>
        <v>-</v>
      </c>
      <c r="M2839" s="172">
        <f t="shared" si="238"/>
        <v>0</v>
      </c>
      <c r="N2839" s="172">
        <f t="shared" si="240"/>
        <v>0</v>
      </c>
      <c r="O2839" s="172">
        <f t="shared" si="241"/>
        <v>0</v>
      </c>
      <c r="P2839" s="172">
        <f t="shared" si="242"/>
        <v>0</v>
      </c>
    </row>
    <row r="2840" spans="12:16" ht="15" customHeight="1" x14ac:dyDescent="0.3">
      <c r="L2840" s="171" t="str">
        <f t="shared" si="239"/>
        <v>-</v>
      </c>
      <c r="M2840" s="172">
        <f t="shared" si="238"/>
        <v>0</v>
      </c>
      <c r="N2840" s="172">
        <f t="shared" si="240"/>
        <v>0</v>
      </c>
      <c r="O2840" s="172">
        <f t="shared" si="241"/>
        <v>0</v>
      </c>
      <c r="P2840" s="172">
        <f t="shared" si="242"/>
        <v>0</v>
      </c>
    </row>
    <row r="2841" spans="12:16" ht="15" customHeight="1" x14ac:dyDescent="0.3">
      <c r="L2841" s="171" t="str">
        <f t="shared" si="239"/>
        <v>-</v>
      </c>
      <c r="M2841" s="172">
        <f t="shared" si="238"/>
        <v>0</v>
      </c>
      <c r="N2841" s="172">
        <f t="shared" si="240"/>
        <v>0</v>
      </c>
      <c r="O2841" s="172">
        <f t="shared" si="241"/>
        <v>0</v>
      </c>
      <c r="P2841" s="172">
        <f t="shared" si="242"/>
        <v>0</v>
      </c>
    </row>
    <row r="2842" spans="12:16" ht="15" customHeight="1" x14ac:dyDescent="0.3">
      <c r="L2842" s="171" t="str">
        <f t="shared" si="239"/>
        <v>-</v>
      </c>
      <c r="M2842" s="172">
        <f t="shared" si="238"/>
        <v>0</v>
      </c>
      <c r="N2842" s="172">
        <f t="shared" si="240"/>
        <v>0</v>
      </c>
      <c r="O2842" s="172">
        <f t="shared" si="241"/>
        <v>0</v>
      </c>
      <c r="P2842" s="172">
        <f t="shared" si="242"/>
        <v>0</v>
      </c>
    </row>
    <row r="2843" spans="12:16" ht="15" customHeight="1" x14ac:dyDescent="0.3">
      <c r="L2843" s="171" t="str">
        <f t="shared" si="239"/>
        <v>-</v>
      </c>
      <c r="M2843" s="172">
        <f t="shared" si="238"/>
        <v>0</v>
      </c>
      <c r="N2843" s="172">
        <f t="shared" si="240"/>
        <v>0</v>
      </c>
      <c r="O2843" s="172">
        <f t="shared" si="241"/>
        <v>0</v>
      </c>
      <c r="P2843" s="172">
        <f t="shared" si="242"/>
        <v>0</v>
      </c>
    </row>
    <row r="2844" spans="12:16" ht="15" customHeight="1" x14ac:dyDescent="0.3">
      <c r="L2844" s="171" t="str">
        <f t="shared" si="239"/>
        <v>-</v>
      </c>
      <c r="M2844" s="172">
        <f t="shared" si="238"/>
        <v>0</v>
      </c>
      <c r="N2844" s="172">
        <f t="shared" si="240"/>
        <v>0</v>
      </c>
      <c r="O2844" s="172">
        <f t="shared" si="241"/>
        <v>0</v>
      </c>
      <c r="P2844" s="172">
        <f t="shared" si="242"/>
        <v>0</v>
      </c>
    </row>
    <row r="2845" spans="12:16" ht="15" customHeight="1" x14ac:dyDescent="0.3">
      <c r="L2845" s="171" t="str">
        <f t="shared" si="239"/>
        <v>-</v>
      </c>
      <c r="M2845" s="172">
        <f t="shared" si="238"/>
        <v>0</v>
      </c>
      <c r="N2845" s="172">
        <f t="shared" si="240"/>
        <v>0</v>
      </c>
      <c r="O2845" s="172">
        <f t="shared" si="241"/>
        <v>0</v>
      </c>
      <c r="P2845" s="172">
        <f t="shared" si="242"/>
        <v>0</v>
      </c>
    </row>
    <row r="2846" spans="12:16" ht="15" customHeight="1" x14ac:dyDescent="0.3">
      <c r="L2846" s="171" t="str">
        <f t="shared" si="239"/>
        <v>-</v>
      </c>
      <c r="M2846" s="172">
        <f t="shared" si="238"/>
        <v>0</v>
      </c>
      <c r="N2846" s="172">
        <f t="shared" si="240"/>
        <v>0</v>
      </c>
      <c r="O2846" s="172">
        <f t="shared" si="241"/>
        <v>0</v>
      </c>
      <c r="P2846" s="172">
        <f t="shared" si="242"/>
        <v>0</v>
      </c>
    </row>
    <row r="2847" spans="12:16" ht="15" customHeight="1" x14ac:dyDescent="0.3">
      <c r="L2847" s="171" t="str">
        <f t="shared" si="239"/>
        <v>-</v>
      </c>
      <c r="M2847" s="172">
        <f t="shared" si="238"/>
        <v>0</v>
      </c>
      <c r="N2847" s="172">
        <f t="shared" si="240"/>
        <v>0</v>
      </c>
      <c r="O2847" s="172">
        <f t="shared" si="241"/>
        <v>0</v>
      </c>
      <c r="P2847" s="172">
        <f t="shared" si="242"/>
        <v>0</v>
      </c>
    </row>
    <row r="2848" spans="12:16" ht="15" customHeight="1" x14ac:dyDescent="0.3">
      <c r="L2848" s="171" t="str">
        <f t="shared" si="239"/>
        <v>-</v>
      </c>
      <c r="M2848" s="172">
        <f t="shared" si="238"/>
        <v>0</v>
      </c>
      <c r="N2848" s="172">
        <f t="shared" si="240"/>
        <v>0</v>
      </c>
      <c r="O2848" s="172">
        <f t="shared" si="241"/>
        <v>0</v>
      </c>
      <c r="P2848" s="172">
        <f t="shared" si="242"/>
        <v>0</v>
      </c>
    </row>
    <row r="2849" spans="12:16" ht="15" customHeight="1" x14ac:dyDescent="0.3">
      <c r="L2849" s="171" t="str">
        <f t="shared" si="239"/>
        <v>-</v>
      </c>
      <c r="M2849" s="172">
        <f t="shared" si="238"/>
        <v>0</v>
      </c>
      <c r="N2849" s="172">
        <f t="shared" si="240"/>
        <v>0</v>
      </c>
      <c r="O2849" s="172">
        <f t="shared" si="241"/>
        <v>0</v>
      </c>
      <c r="P2849" s="172">
        <f t="shared" si="242"/>
        <v>0</v>
      </c>
    </row>
    <row r="2850" spans="12:16" ht="15" customHeight="1" x14ac:dyDescent="0.3">
      <c r="L2850" s="171" t="str">
        <f t="shared" si="239"/>
        <v>-</v>
      </c>
      <c r="M2850" s="172">
        <f t="shared" si="238"/>
        <v>0</v>
      </c>
      <c r="N2850" s="172">
        <f t="shared" si="240"/>
        <v>0</v>
      </c>
      <c r="O2850" s="172">
        <f t="shared" si="241"/>
        <v>0</v>
      </c>
      <c r="P2850" s="172">
        <f t="shared" si="242"/>
        <v>0</v>
      </c>
    </row>
    <row r="2851" spans="12:16" ht="15" customHeight="1" x14ac:dyDescent="0.3">
      <c r="L2851" s="171" t="str">
        <f t="shared" si="239"/>
        <v>-</v>
      </c>
      <c r="M2851" s="172">
        <f t="shared" si="238"/>
        <v>0</v>
      </c>
      <c r="N2851" s="172">
        <f t="shared" si="240"/>
        <v>0</v>
      </c>
      <c r="O2851" s="172">
        <f t="shared" si="241"/>
        <v>0</v>
      </c>
      <c r="P2851" s="172">
        <f t="shared" si="242"/>
        <v>0</v>
      </c>
    </row>
    <row r="2852" spans="12:16" ht="15" customHeight="1" x14ac:dyDescent="0.3">
      <c r="L2852" s="171" t="str">
        <f t="shared" si="239"/>
        <v>-</v>
      </c>
      <c r="M2852" s="172">
        <f t="shared" si="238"/>
        <v>0</v>
      </c>
      <c r="N2852" s="172">
        <f t="shared" si="240"/>
        <v>0</v>
      </c>
      <c r="O2852" s="172">
        <f t="shared" si="241"/>
        <v>0</v>
      </c>
      <c r="P2852" s="172">
        <f t="shared" si="242"/>
        <v>0</v>
      </c>
    </row>
    <row r="2853" spans="12:16" ht="15" customHeight="1" x14ac:dyDescent="0.3">
      <c r="L2853" s="171" t="str">
        <f t="shared" si="239"/>
        <v>-</v>
      </c>
      <c r="M2853" s="172">
        <f t="shared" si="238"/>
        <v>0</v>
      </c>
      <c r="N2853" s="172">
        <f t="shared" si="240"/>
        <v>0</v>
      </c>
      <c r="O2853" s="172">
        <f t="shared" si="241"/>
        <v>0</v>
      </c>
      <c r="P2853" s="172">
        <f t="shared" si="242"/>
        <v>0</v>
      </c>
    </row>
    <row r="2854" spans="12:16" ht="15" customHeight="1" x14ac:dyDescent="0.3">
      <c r="L2854" s="171" t="str">
        <f t="shared" si="239"/>
        <v>-</v>
      </c>
      <c r="M2854" s="172">
        <f t="shared" si="238"/>
        <v>0</v>
      </c>
      <c r="N2854" s="172">
        <f t="shared" si="240"/>
        <v>0</v>
      </c>
      <c r="O2854" s="172">
        <f t="shared" si="241"/>
        <v>0</v>
      </c>
      <c r="P2854" s="172">
        <f t="shared" si="242"/>
        <v>0</v>
      </c>
    </row>
    <row r="2855" spans="12:16" ht="15" customHeight="1" x14ac:dyDescent="0.3">
      <c r="L2855" s="171" t="str">
        <f t="shared" si="239"/>
        <v>-</v>
      </c>
      <c r="M2855" s="172">
        <f t="shared" si="238"/>
        <v>0</v>
      </c>
      <c r="N2855" s="172">
        <f t="shared" si="240"/>
        <v>0</v>
      </c>
      <c r="O2855" s="172">
        <f t="shared" si="241"/>
        <v>0</v>
      </c>
      <c r="P2855" s="172">
        <f t="shared" si="242"/>
        <v>0</v>
      </c>
    </row>
    <row r="2856" spans="12:16" ht="15" customHeight="1" x14ac:dyDescent="0.3">
      <c r="L2856" s="171" t="str">
        <f t="shared" si="239"/>
        <v>-</v>
      </c>
      <c r="M2856" s="172">
        <f t="shared" si="238"/>
        <v>0</v>
      </c>
      <c r="N2856" s="172">
        <f t="shared" si="240"/>
        <v>0</v>
      </c>
      <c r="O2856" s="172">
        <f t="shared" si="241"/>
        <v>0</v>
      </c>
      <c r="P2856" s="172">
        <f t="shared" si="242"/>
        <v>0</v>
      </c>
    </row>
    <row r="2857" spans="12:16" ht="15" customHeight="1" x14ac:dyDescent="0.3">
      <c r="L2857" s="171" t="str">
        <f t="shared" si="239"/>
        <v>-</v>
      </c>
      <c r="M2857" s="172">
        <f t="shared" si="238"/>
        <v>0</v>
      </c>
      <c r="N2857" s="172">
        <f t="shared" si="240"/>
        <v>0</v>
      </c>
      <c r="O2857" s="172">
        <f t="shared" si="241"/>
        <v>0</v>
      </c>
      <c r="P2857" s="172">
        <f t="shared" si="242"/>
        <v>0</v>
      </c>
    </row>
    <row r="2858" spans="12:16" ht="15" customHeight="1" x14ac:dyDescent="0.3">
      <c r="L2858" s="171" t="str">
        <f t="shared" si="239"/>
        <v>-</v>
      </c>
      <c r="M2858" s="172">
        <f t="shared" si="238"/>
        <v>0</v>
      </c>
      <c r="N2858" s="172">
        <f t="shared" si="240"/>
        <v>0</v>
      </c>
      <c r="O2858" s="172">
        <f t="shared" si="241"/>
        <v>0</v>
      </c>
      <c r="P2858" s="172">
        <f t="shared" si="242"/>
        <v>0</v>
      </c>
    </row>
    <row r="2859" spans="12:16" ht="15" customHeight="1" x14ac:dyDescent="0.3">
      <c r="L2859" s="171" t="str">
        <f t="shared" si="239"/>
        <v>-</v>
      </c>
      <c r="M2859" s="172">
        <f t="shared" si="238"/>
        <v>0</v>
      </c>
      <c r="N2859" s="172">
        <f t="shared" si="240"/>
        <v>0</v>
      </c>
      <c r="O2859" s="172">
        <f t="shared" si="241"/>
        <v>0</v>
      </c>
      <c r="P2859" s="172">
        <f t="shared" si="242"/>
        <v>0</v>
      </c>
    </row>
    <row r="2860" spans="12:16" ht="15" customHeight="1" x14ac:dyDescent="0.3">
      <c r="L2860" s="171" t="str">
        <f t="shared" si="239"/>
        <v>-</v>
      </c>
      <c r="M2860" s="172">
        <f t="shared" si="238"/>
        <v>0</v>
      </c>
      <c r="N2860" s="172">
        <f t="shared" si="240"/>
        <v>0</v>
      </c>
      <c r="O2860" s="172">
        <f t="shared" si="241"/>
        <v>0</v>
      </c>
      <c r="P2860" s="172">
        <f t="shared" si="242"/>
        <v>0</v>
      </c>
    </row>
    <row r="2861" spans="12:16" ht="15" customHeight="1" x14ac:dyDescent="0.3">
      <c r="L2861" s="171" t="str">
        <f t="shared" si="239"/>
        <v>-</v>
      </c>
      <c r="M2861" s="172">
        <f t="shared" si="238"/>
        <v>0</v>
      </c>
      <c r="N2861" s="172">
        <f t="shared" si="240"/>
        <v>0</v>
      </c>
      <c r="O2861" s="172">
        <f t="shared" si="241"/>
        <v>0</v>
      </c>
      <c r="P2861" s="172">
        <f t="shared" si="242"/>
        <v>0</v>
      </c>
    </row>
    <row r="2862" spans="12:16" ht="15" customHeight="1" x14ac:dyDescent="0.3">
      <c r="L2862" s="171" t="str">
        <f t="shared" si="239"/>
        <v>-</v>
      </c>
      <c r="M2862" s="172">
        <f t="shared" si="238"/>
        <v>0</v>
      </c>
      <c r="N2862" s="172">
        <f t="shared" si="240"/>
        <v>0</v>
      </c>
      <c r="O2862" s="172">
        <f t="shared" si="241"/>
        <v>0</v>
      </c>
      <c r="P2862" s="172">
        <f t="shared" si="242"/>
        <v>0</v>
      </c>
    </row>
    <row r="2863" spans="12:16" ht="15" customHeight="1" x14ac:dyDescent="0.3">
      <c r="L2863" s="171" t="str">
        <f t="shared" si="239"/>
        <v>-</v>
      </c>
      <c r="M2863" s="172">
        <f t="shared" si="238"/>
        <v>0</v>
      </c>
      <c r="N2863" s="172">
        <f t="shared" si="240"/>
        <v>0</v>
      </c>
      <c r="O2863" s="172">
        <f t="shared" si="241"/>
        <v>0</v>
      </c>
      <c r="P2863" s="172">
        <f t="shared" si="242"/>
        <v>0</v>
      </c>
    </row>
    <row r="2864" spans="12:16" ht="15" customHeight="1" x14ac:dyDescent="0.3">
      <c r="L2864" s="171" t="str">
        <f t="shared" si="239"/>
        <v>-</v>
      </c>
      <c r="M2864" s="172">
        <f t="shared" si="238"/>
        <v>0</v>
      </c>
      <c r="N2864" s="172">
        <f t="shared" si="240"/>
        <v>0</v>
      </c>
      <c r="O2864" s="172">
        <f t="shared" si="241"/>
        <v>0</v>
      </c>
      <c r="P2864" s="172">
        <f t="shared" si="242"/>
        <v>0</v>
      </c>
    </row>
    <row r="2865" spans="12:16" ht="15" customHeight="1" x14ac:dyDescent="0.3">
      <c r="L2865" s="171" t="str">
        <f t="shared" si="239"/>
        <v>-</v>
      </c>
      <c r="M2865" s="172">
        <f t="shared" si="238"/>
        <v>0</v>
      </c>
      <c r="N2865" s="172">
        <f t="shared" si="240"/>
        <v>0</v>
      </c>
      <c r="O2865" s="172">
        <f t="shared" si="241"/>
        <v>0</v>
      </c>
      <c r="P2865" s="172">
        <f t="shared" si="242"/>
        <v>0</v>
      </c>
    </row>
    <row r="2866" spans="12:16" ht="15" customHeight="1" x14ac:dyDescent="0.3">
      <c r="L2866" s="171" t="str">
        <f t="shared" si="239"/>
        <v>-</v>
      </c>
      <c r="M2866" s="172">
        <f t="shared" si="238"/>
        <v>0</v>
      </c>
      <c r="N2866" s="172">
        <f t="shared" si="240"/>
        <v>0</v>
      </c>
      <c r="O2866" s="172">
        <f t="shared" si="241"/>
        <v>0</v>
      </c>
      <c r="P2866" s="172">
        <f t="shared" si="242"/>
        <v>0</v>
      </c>
    </row>
    <row r="2867" spans="12:16" ht="15" customHeight="1" x14ac:dyDescent="0.3">
      <c r="L2867" s="171" t="str">
        <f t="shared" si="239"/>
        <v>-</v>
      </c>
      <c r="M2867" s="172">
        <f t="shared" si="238"/>
        <v>0</v>
      </c>
      <c r="N2867" s="172">
        <f t="shared" si="240"/>
        <v>0</v>
      </c>
      <c r="O2867" s="172">
        <f t="shared" si="241"/>
        <v>0</v>
      </c>
      <c r="P2867" s="172">
        <f t="shared" si="242"/>
        <v>0</v>
      </c>
    </row>
    <row r="2868" spans="12:16" ht="15" customHeight="1" x14ac:dyDescent="0.3">
      <c r="L2868" s="171" t="str">
        <f t="shared" si="239"/>
        <v>-</v>
      </c>
      <c r="M2868" s="172">
        <f t="shared" si="238"/>
        <v>0</v>
      </c>
      <c r="N2868" s="172">
        <f t="shared" si="240"/>
        <v>0</v>
      </c>
      <c r="O2868" s="172">
        <f t="shared" si="241"/>
        <v>0</v>
      </c>
      <c r="P2868" s="172">
        <f t="shared" si="242"/>
        <v>0</v>
      </c>
    </row>
    <row r="2869" spans="12:16" ht="15" customHeight="1" x14ac:dyDescent="0.3">
      <c r="L2869" s="171" t="str">
        <f t="shared" si="239"/>
        <v>-</v>
      </c>
      <c r="M2869" s="172">
        <f t="shared" si="238"/>
        <v>0</v>
      </c>
      <c r="N2869" s="172">
        <f t="shared" si="240"/>
        <v>0</v>
      </c>
      <c r="O2869" s="172">
        <f t="shared" si="241"/>
        <v>0</v>
      </c>
      <c r="P2869" s="172">
        <f t="shared" si="242"/>
        <v>0</v>
      </c>
    </row>
    <row r="2870" spans="12:16" ht="15" customHeight="1" x14ac:dyDescent="0.3">
      <c r="L2870" s="171" t="str">
        <f t="shared" si="239"/>
        <v>-</v>
      </c>
      <c r="M2870" s="172">
        <f t="shared" si="238"/>
        <v>0</v>
      </c>
      <c r="N2870" s="172">
        <f t="shared" si="240"/>
        <v>0</v>
      </c>
      <c r="O2870" s="172">
        <f t="shared" si="241"/>
        <v>0</v>
      </c>
      <c r="P2870" s="172">
        <f t="shared" si="242"/>
        <v>0</v>
      </c>
    </row>
    <row r="2871" spans="12:16" ht="15" customHeight="1" x14ac:dyDescent="0.3">
      <c r="L2871" s="171" t="str">
        <f t="shared" si="239"/>
        <v>-</v>
      </c>
      <c r="M2871" s="172">
        <f t="shared" si="238"/>
        <v>0</v>
      </c>
      <c r="N2871" s="172">
        <f t="shared" si="240"/>
        <v>0</v>
      </c>
      <c r="O2871" s="172">
        <f t="shared" si="241"/>
        <v>0</v>
      </c>
      <c r="P2871" s="172">
        <f t="shared" si="242"/>
        <v>0</v>
      </c>
    </row>
    <row r="2872" spans="12:16" ht="15" customHeight="1" x14ac:dyDescent="0.3">
      <c r="L2872" s="171" t="str">
        <f t="shared" si="239"/>
        <v>-</v>
      </c>
      <c r="M2872" s="172">
        <f t="shared" si="238"/>
        <v>0</v>
      </c>
      <c r="N2872" s="172">
        <f t="shared" si="240"/>
        <v>0</v>
      </c>
      <c r="O2872" s="172">
        <f t="shared" si="241"/>
        <v>0</v>
      </c>
      <c r="P2872" s="172">
        <f t="shared" si="242"/>
        <v>0</v>
      </c>
    </row>
    <row r="2873" spans="12:16" ht="15" customHeight="1" x14ac:dyDescent="0.3">
      <c r="L2873" s="171" t="str">
        <f t="shared" si="239"/>
        <v>-</v>
      </c>
      <c r="M2873" s="172">
        <f t="shared" si="238"/>
        <v>0</v>
      </c>
      <c r="N2873" s="172">
        <f t="shared" si="240"/>
        <v>0</v>
      </c>
      <c r="O2873" s="172">
        <f t="shared" si="241"/>
        <v>0</v>
      </c>
      <c r="P2873" s="172">
        <f t="shared" si="242"/>
        <v>0</v>
      </c>
    </row>
    <row r="2874" spans="12:16" ht="15" customHeight="1" x14ac:dyDescent="0.3">
      <c r="L2874" s="171" t="str">
        <f t="shared" si="239"/>
        <v>-</v>
      </c>
      <c r="M2874" s="172">
        <f t="shared" si="238"/>
        <v>0</v>
      </c>
      <c r="N2874" s="172">
        <f t="shared" si="240"/>
        <v>0</v>
      </c>
      <c r="O2874" s="172">
        <f t="shared" si="241"/>
        <v>0</v>
      </c>
      <c r="P2874" s="172">
        <f t="shared" si="242"/>
        <v>0</v>
      </c>
    </row>
    <row r="2875" spans="12:16" ht="15" customHeight="1" x14ac:dyDescent="0.3">
      <c r="L2875" s="171" t="str">
        <f t="shared" si="239"/>
        <v>-</v>
      </c>
      <c r="M2875" s="172">
        <f t="shared" si="238"/>
        <v>0</v>
      </c>
      <c r="N2875" s="172">
        <f t="shared" si="240"/>
        <v>0</v>
      </c>
      <c r="O2875" s="172">
        <f t="shared" si="241"/>
        <v>0</v>
      </c>
      <c r="P2875" s="172">
        <f t="shared" si="242"/>
        <v>0</v>
      </c>
    </row>
    <row r="2876" spans="12:16" ht="15" customHeight="1" x14ac:dyDescent="0.3">
      <c r="L2876" s="171" t="str">
        <f t="shared" si="239"/>
        <v>-</v>
      </c>
      <c r="M2876" s="172">
        <f t="shared" si="238"/>
        <v>0</v>
      </c>
      <c r="N2876" s="172">
        <f t="shared" si="240"/>
        <v>0</v>
      </c>
      <c r="O2876" s="172">
        <f t="shared" si="241"/>
        <v>0</v>
      </c>
      <c r="P2876" s="172">
        <f t="shared" si="242"/>
        <v>0</v>
      </c>
    </row>
    <row r="2877" spans="12:16" ht="15" customHeight="1" x14ac:dyDescent="0.3">
      <c r="L2877" s="171" t="str">
        <f t="shared" si="239"/>
        <v>-</v>
      </c>
      <c r="M2877" s="172">
        <f t="shared" si="238"/>
        <v>0</v>
      </c>
      <c r="N2877" s="172">
        <f t="shared" si="240"/>
        <v>0</v>
      </c>
      <c r="O2877" s="172">
        <f t="shared" si="241"/>
        <v>0</v>
      </c>
      <c r="P2877" s="172">
        <f t="shared" si="242"/>
        <v>0</v>
      </c>
    </row>
    <row r="2878" spans="12:16" ht="15" customHeight="1" x14ac:dyDescent="0.3">
      <c r="L2878" s="171" t="str">
        <f t="shared" si="239"/>
        <v>-</v>
      </c>
      <c r="M2878" s="172">
        <f t="shared" si="238"/>
        <v>0</v>
      </c>
      <c r="N2878" s="172">
        <f t="shared" si="240"/>
        <v>0</v>
      </c>
      <c r="O2878" s="172">
        <f t="shared" si="241"/>
        <v>0</v>
      </c>
      <c r="P2878" s="172">
        <f t="shared" si="242"/>
        <v>0</v>
      </c>
    </row>
    <row r="2879" spans="12:16" ht="15" customHeight="1" x14ac:dyDescent="0.3">
      <c r="L2879" s="171" t="str">
        <f t="shared" si="239"/>
        <v>-</v>
      </c>
      <c r="M2879" s="172">
        <f t="shared" si="238"/>
        <v>0</v>
      </c>
      <c r="N2879" s="172">
        <f t="shared" si="240"/>
        <v>0</v>
      </c>
      <c r="O2879" s="172">
        <f t="shared" si="241"/>
        <v>0</v>
      </c>
      <c r="P2879" s="172">
        <f t="shared" si="242"/>
        <v>0</v>
      </c>
    </row>
    <row r="2880" spans="12:16" ht="15" customHeight="1" x14ac:dyDescent="0.3">
      <c r="L2880" s="171" t="str">
        <f t="shared" si="239"/>
        <v>-</v>
      </c>
      <c r="M2880" s="172">
        <f t="shared" si="238"/>
        <v>0</v>
      </c>
      <c r="N2880" s="172">
        <f t="shared" si="240"/>
        <v>0</v>
      </c>
      <c r="O2880" s="172">
        <f t="shared" si="241"/>
        <v>0</v>
      </c>
      <c r="P2880" s="172">
        <f t="shared" si="242"/>
        <v>0</v>
      </c>
    </row>
    <row r="2881" spans="12:16" ht="15" customHeight="1" x14ac:dyDescent="0.3">
      <c r="L2881" s="171" t="str">
        <f t="shared" si="239"/>
        <v>-</v>
      </c>
      <c r="M2881" s="172">
        <f t="shared" si="238"/>
        <v>0</v>
      </c>
      <c r="N2881" s="172">
        <f t="shared" si="240"/>
        <v>0</v>
      </c>
      <c r="O2881" s="172">
        <f t="shared" si="241"/>
        <v>0</v>
      </c>
      <c r="P2881" s="172">
        <f t="shared" si="242"/>
        <v>0</v>
      </c>
    </row>
    <row r="2882" spans="12:16" ht="15" customHeight="1" x14ac:dyDescent="0.3">
      <c r="L2882" s="171" t="str">
        <f t="shared" si="239"/>
        <v>-</v>
      </c>
      <c r="M2882" s="172">
        <f t="shared" si="238"/>
        <v>0</v>
      </c>
      <c r="N2882" s="172">
        <f t="shared" si="240"/>
        <v>0</v>
      </c>
      <c r="O2882" s="172">
        <f t="shared" si="241"/>
        <v>0</v>
      </c>
      <c r="P2882" s="172">
        <f t="shared" si="242"/>
        <v>0</v>
      </c>
    </row>
    <row r="2883" spans="12:16" ht="15" customHeight="1" x14ac:dyDescent="0.3">
      <c r="L2883" s="171" t="str">
        <f t="shared" si="239"/>
        <v>-</v>
      </c>
      <c r="M2883" s="172">
        <f t="shared" si="238"/>
        <v>0</v>
      </c>
      <c r="N2883" s="172">
        <f t="shared" si="240"/>
        <v>0</v>
      </c>
      <c r="O2883" s="172">
        <f t="shared" si="241"/>
        <v>0</v>
      </c>
      <c r="P2883" s="172">
        <f t="shared" si="242"/>
        <v>0</v>
      </c>
    </row>
    <row r="2884" spans="12:16" ht="15" customHeight="1" x14ac:dyDescent="0.3">
      <c r="L2884" s="171" t="str">
        <f t="shared" si="239"/>
        <v>-</v>
      </c>
      <c r="M2884" s="172">
        <f t="shared" si="238"/>
        <v>0</v>
      </c>
      <c r="N2884" s="172">
        <f t="shared" si="240"/>
        <v>0</v>
      </c>
      <c r="O2884" s="172">
        <f t="shared" si="241"/>
        <v>0</v>
      </c>
      <c r="P2884" s="172">
        <f t="shared" si="242"/>
        <v>0</v>
      </c>
    </row>
    <row r="2885" spans="12:16" ht="15" customHeight="1" x14ac:dyDescent="0.3">
      <c r="L2885" s="171" t="str">
        <f t="shared" si="239"/>
        <v>-</v>
      </c>
      <c r="M2885" s="172">
        <f t="shared" si="238"/>
        <v>0</v>
      </c>
      <c r="N2885" s="172">
        <f t="shared" si="240"/>
        <v>0</v>
      </c>
      <c r="O2885" s="172">
        <f t="shared" si="241"/>
        <v>0</v>
      </c>
      <c r="P2885" s="172">
        <f t="shared" si="242"/>
        <v>0</v>
      </c>
    </row>
    <row r="2886" spans="12:16" ht="15" customHeight="1" x14ac:dyDescent="0.3">
      <c r="L2886" s="171" t="str">
        <f t="shared" si="239"/>
        <v>-</v>
      </c>
      <c r="M2886" s="172">
        <f t="shared" si="238"/>
        <v>0</v>
      </c>
      <c r="N2886" s="172">
        <f t="shared" si="240"/>
        <v>0</v>
      </c>
      <c r="O2886" s="172">
        <f t="shared" si="241"/>
        <v>0</v>
      </c>
      <c r="P2886" s="172">
        <f t="shared" si="242"/>
        <v>0</v>
      </c>
    </row>
    <row r="2887" spans="12:16" ht="15" customHeight="1" x14ac:dyDescent="0.3">
      <c r="L2887" s="171" t="str">
        <f t="shared" si="239"/>
        <v>-</v>
      </c>
      <c r="M2887" s="172">
        <f t="shared" si="238"/>
        <v>0</v>
      </c>
      <c r="N2887" s="172">
        <f t="shared" si="240"/>
        <v>0</v>
      </c>
      <c r="O2887" s="172">
        <f t="shared" si="241"/>
        <v>0</v>
      </c>
      <c r="P2887" s="172">
        <f t="shared" si="242"/>
        <v>0</v>
      </c>
    </row>
    <row r="2888" spans="12:16" ht="15" customHeight="1" x14ac:dyDescent="0.3">
      <c r="L2888" s="171" t="str">
        <f t="shared" si="239"/>
        <v>-</v>
      </c>
      <c r="M2888" s="172">
        <f t="shared" si="238"/>
        <v>0</v>
      </c>
      <c r="N2888" s="172">
        <f t="shared" si="240"/>
        <v>0</v>
      </c>
      <c r="O2888" s="172">
        <f t="shared" si="241"/>
        <v>0</v>
      </c>
      <c r="P2888" s="172">
        <f t="shared" si="242"/>
        <v>0</v>
      </c>
    </row>
    <row r="2889" spans="12:16" ht="15" customHeight="1" x14ac:dyDescent="0.3">
      <c r="L2889" s="171" t="str">
        <f t="shared" si="239"/>
        <v>-</v>
      </c>
      <c r="M2889" s="172">
        <f t="shared" si="238"/>
        <v>0</v>
      </c>
      <c r="N2889" s="172">
        <f t="shared" si="240"/>
        <v>0</v>
      </c>
      <c r="O2889" s="172">
        <f t="shared" si="241"/>
        <v>0</v>
      </c>
      <c r="P2889" s="172">
        <f t="shared" si="242"/>
        <v>0</v>
      </c>
    </row>
    <row r="2890" spans="12:16" ht="15" customHeight="1" x14ac:dyDescent="0.3">
      <c r="L2890" s="171" t="str">
        <f t="shared" si="239"/>
        <v>-</v>
      </c>
      <c r="M2890" s="172">
        <f t="shared" si="238"/>
        <v>0</v>
      </c>
      <c r="N2890" s="172">
        <f t="shared" si="240"/>
        <v>0</v>
      </c>
      <c r="O2890" s="172">
        <f t="shared" si="241"/>
        <v>0</v>
      </c>
      <c r="P2890" s="172">
        <f t="shared" si="242"/>
        <v>0</v>
      </c>
    </row>
    <row r="2891" spans="12:16" ht="15" customHeight="1" x14ac:dyDescent="0.3">
      <c r="L2891" s="171" t="str">
        <f t="shared" si="239"/>
        <v>-</v>
      </c>
      <c r="M2891" s="172">
        <f t="shared" si="238"/>
        <v>0</v>
      </c>
      <c r="N2891" s="172">
        <f t="shared" si="240"/>
        <v>0</v>
      </c>
      <c r="O2891" s="172">
        <f t="shared" si="241"/>
        <v>0</v>
      </c>
      <c r="P2891" s="172">
        <f t="shared" si="242"/>
        <v>0</v>
      </c>
    </row>
    <row r="2892" spans="12:16" ht="15" customHeight="1" x14ac:dyDescent="0.3">
      <c r="L2892" s="171" t="str">
        <f t="shared" si="239"/>
        <v>-</v>
      </c>
      <c r="M2892" s="172">
        <f t="shared" si="238"/>
        <v>0</v>
      </c>
      <c r="N2892" s="172">
        <f t="shared" si="240"/>
        <v>0</v>
      </c>
      <c r="O2892" s="172">
        <f t="shared" si="241"/>
        <v>0</v>
      </c>
      <c r="P2892" s="172">
        <f t="shared" si="242"/>
        <v>0</v>
      </c>
    </row>
    <row r="2893" spans="12:16" ht="15" customHeight="1" x14ac:dyDescent="0.3">
      <c r="L2893" s="171" t="str">
        <f t="shared" si="239"/>
        <v>-</v>
      </c>
      <c r="M2893" s="172">
        <f t="shared" si="238"/>
        <v>0</v>
      </c>
      <c r="N2893" s="172">
        <f t="shared" si="240"/>
        <v>0</v>
      </c>
      <c r="O2893" s="172">
        <f t="shared" si="241"/>
        <v>0</v>
      </c>
      <c r="P2893" s="172">
        <f t="shared" si="242"/>
        <v>0</v>
      </c>
    </row>
    <row r="2894" spans="12:16" ht="15" customHeight="1" x14ac:dyDescent="0.3">
      <c r="L2894" s="171" t="str">
        <f t="shared" si="239"/>
        <v>-</v>
      </c>
      <c r="M2894" s="172">
        <f t="shared" si="238"/>
        <v>0</v>
      </c>
      <c r="N2894" s="172">
        <f t="shared" si="240"/>
        <v>0</v>
      </c>
      <c r="O2894" s="172">
        <f t="shared" si="241"/>
        <v>0</v>
      </c>
      <c r="P2894" s="172">
        <f t="shared" si="242"/>
        <v>0</v>
      </c>
    </row>
    <row r="2895" spans="12:16" ht="15" customHeight="1" x14ac:dyDescent="0.3">
      <c r="L2895" s="171" t="str">
        <f t="shared" si="239"/>
        <v>-</v>
      </c>
      <c r="M2895" s="172">
        <f t="shared" si="238"/>
        <v>0</v>
      </c>
      <c r="N2895" s="172">
        <f t="shared" si="240"/>
        <v>0</v>
      </c>
      <c r="O2895" s="172">
        <f t="shared" si="241"/>
        <v>0</v>
      </c>
      <c r="P2895" s="172">
        <f t="shared" si="242"/>
        <v>0</v>
      </c>
    </row>
    <row r="2896" spans="12:16" ht="15" customHeight="1" x14ac:dyDescent="0.3">
      <c r="L2896" s="171" t="str">
        <f t="shared" si="239"/>
        <v>-</v>
      </c>
      <c r="M2896" s="172">
        <f t="shared" si="238"/>
        <v>0</v>
      </c>
      <c r="N2896" s="172">
        <f t="shared" si="240"/>
        <v>0</v>
      </c>
      <c r="O2896" s="172">
        <f t="shared" si="241"/>
        <v>0</v>
      </c>
      <c r="P2896" s="172">
        <f t="shared" si="242"/>
        <v>0</v>
      </c>
    </row>
    <row r="2897" spans="12:16" ht="15" customHeight="1" x14ac:dyDescent="0.3">
      <c r="L2897" s="171" t="str">
        <f t="shared" si="239"/>
        <v>-</v>
      </c>
      <c r="M2897" s="172">
        <f t="shared" si="238"/>
        <v>0</v>
      </c>
      <c r="N2897" s="172">
        <f t="shared" si="240"/>
        <v>0</v>
      </c>
      <c r="O2897" s="172">
        <f t="shared" si="241"/>
        <v>0</v>
      </c>
      <c r="P2897" s="172">
        <f t="shared" si="242"/>
        <v>0</v>
      </c>
    </row>
    <row r="2898" spans="12:16" ht="15" customHeight="1" x14ac:dyDescent="0.3">
      <c r="L2898" s="171" t="str">
        <f t="shared" si="239"/>
        <v>-</v>
      </c>
      <c r="M2898" s="172">
        <f t="shared" si="238"/>
        <v>0</v>
      </c>
      <c r="N2898" s="172">
        <f t="shared" si="240"/>
        <v>0</v>
      </c>
      <c r="O2898" s="172">
        <f t="shared" si="241"/>
        <v>0</v>
      </c>
      <c r="P2898" s="172">
        <f t="shared" si="242"/>
        <v>0</v>
      </c>
    </row>
    <row r="2899" spans="12:16" ht="15" customHeight="1" x14ac:dyDescent="0.3">
      <c r="L2899" s="171" t="str">
        <f t="shared" si="239"/>
        <v>-</v>
      </c>
      <c r="M2899" s="172">
        <f t="shared" ref="M2899:M2962" si="243">IFERROR(VLOOKUP(L2899,$B$19:$E$80,4,FALSE),0)</f>
        <v>0</v>
      </c>
      <c r="N2899" s="172">
        <f t="shared" si="240"/>
        <v>0</v>
      </c>
      <c r="O2899" s="172">
        <f t="shared" si="241"/>
        <v>0</v>
      </c>
      <c r="P2899" s="172">
        <f t="shared" si="242"/>
        <v>0</v>
      </c>
    </row>
    <row r="2900" spans="12:16" ht="15" customHeight="1" x14ac:dyDescent="0.3">
      <c r="L2900" s="171" t="str">
        <f t="shared" ref="L2900:L2963" si="244">IFERROR(IF(MAX(L2899+1,$F$5+1)&gt;$J$10,"-",MAX(L2899+1,$F$5+1)),"-")</f>
        <v>-</v>
      </c>
      <c r="M2900" s="172">
        <f t="shared" si="243"/>
        <v>0</v>
      </c>
      <c r="N2900" s="172">
        <f t="shared" ref="N2900:N2963" si="245">IF(ISNUMBER(N2899),N2899-M2900,$E$8)</f>
        <v>0</v>
      </c>
      <c r="O2900" s="172">
        <f t="shared" ref="O2900:O2963" si="246">IFERROR(IF(ISNUMBER(N2899),N2899,$E$8)*IF(L2900&gt;=$J$8,$E$13,$E$12)/IF(MOD(YEAR(L2900),4),365,366)*IF(ISBLANK(L2899),L2900-$F$5,L2900-L2899),0)</f>
        <v>0</v>
      </c>
      <c r="P2900" s="172">
        <f t="shared" ref="P2900:P2963" si="247">IFERROR(IF(ISNUMBER(N2899),N2899,$E$8)*3%/IF(MOD(YEAR(L2900),4),365,366)*IF(ISBLANK(L2899),(L2900-$F$5),L2900-L2899),0)</f>
        <v>0</v>
      </c>
    </row>
    <row r="2901" spans="12:16" ht="15" customHeight="1" x14ac:dyDescent="0.3">
      <c r="L2901" s="171" t="str">
        <f t="shared" si="244"/>
        <v>-</v>
      </c>
      <c r="M2901" s="172">
        <f t="shared" si="243"/>
        <v>0</v>
      </c>
      <c r="N2901" s="172">
        <f t="shared" si="245"/>
        <v>0</v>
      </c>
      <c r="O2901" s="172">
        <f t="shared" si="246"/>
        <v>0</v>
      </c>
      <c r="P2901" s="172">
        <f t="shared" si="247"/>
        <v>0</v>
      </c>
    </row>
    <row r="2902" spans="12:16" ht="15" customHeight="1" x14ac:dyDescent="0.3">
      <c r="L2902" s="171" t="str">
        <f t="shared" si="244"/>
        <v>-</v>
      </c>
      <c r="M2902" s="172">
        <f t="shared" si="243"/>
        <v>0</v>
      </c>
      <c r="N2902" s="172">
        <f t="shared" si="245"/>
        <v>0</v>
      </c>
      <c r="O2902" s="172">
        <f t="shared" si="246"/>
        <v>0</v>
      </c>
      <c r="P2902" s="172">
        <f t="shared" si="247"/>
        <v>0</v>
      </c>
    </row>
    <row r="2903" spans="12:16" ht="15" customHeight="1" x14ac:dyDescent="0.3">
      <c r="L2903" s="171" t="str">
        <f t="shared" si="244"/>
        <v>-</v>
      </c>
      <c r="M2903" s="172">
        <f t="shared" si="243"/>
        <v>0</v>
      </c>
      <c r="N2903" s="172">
        <f t="shared" si="245"/>
        <v>0</v>
      </c>
      <c r="O2903" s="172">
        <f t="shared" si="246"/>
        <v>0</v>
      </c>
      <c r="P2903" s="172">
        <f t="shared" si="247"/>
        <v>0</v>
      </c>
    </row>
    <row r="2904" spans="12:16" ht="15" customHeight="1" x14ac:dyDescent="0.3">
      <c r="L2904" s="171" t="str">
        <f t="shared" si="244"/>
        <v>-</v>
      </c>
      <c r="M2904" s="172">
        <f t="shared" si="243"/>
        <v>0</v>
      </c>
      <c r="N2904" s="172">
        <f t="shared" si="245"/>
        <v>0</v>
      </c>
      <c r="O2904" s="172">
        <f t="shared" si="246"/>
        <v>0</v>
      </c>
      <c r="P2904" s="172">
        <f t="shared" si="247"/>
        <v>0</v>
      </c>
    </row>
    <row r="2905" spans="12:16" ht="15" customHeight="1" x14ac:dyDescent="0.3">
      <c r="L2905" s="171" t="str">
        <f t="shared" si="244"/>
        <v>-</v>
      </c>
      <c r="M2905" s="172">
        <f t="shared" si="243"/>
        <v>0</v>
      </c>
      <c r="N2905" s="172">
        <f t="shared" si="245"/>
        <v>0</v>
      </c>
      <c r="O2905" s="172">
        <f t="shared" si="246"/>
        <v>0</v>
      </c>
      <c r="P2905" s="172">
        <f t="shared" si="247"/>
        <v>0</v>
      </c>
    </row>
    <row r="2906" spans="12:16" ht="15" customHeight="1" x14ac:dyDescent="0.3">
      <c r="L2906" s="171" t="str">
        <f t="shared" si="244"/>
        <v>-</v>
      </c>
      <c r="M2906" s="172">
        <f t="shared" si="243"/>
        <v>0</v>
      </c>
      <c r="N2906" s="172">
        <f t="shared" si="245"/>
        <v>0</v>
      </c>
      <c r="O2906" s="172">
        <f t="shared" si="246"/>
        <v>0</v>
      </c>
      <c r="P2906" s="172">
        <f t="shared" si="247"/>
        <v>0</v>
      </c>
    </row>
    <row r="2907" spans="12:16" ht="15" customHeight="1" x14ac:dyDescent="0.3">
      <c r="L2907" s="171" t="str">
        <f t="shared" si="244"/>
        <v>-</v>
      </c>
      <c r="M2907" s="172">
        <f t="shared" si="243"/>
        <v>0</v>
      </c>
      <c r="N2907" s="172">
        <f t="shared" si="245"/>
        <v>0</v>
      </c>
      <c r="O2907" s="172">
        <f t="shared" si="246"/>
        <v>0</v>
      </c>
      <c r="P2907" s="172">
        <f t="shared" si="247"/>
        <v>0</v>
      </c>
    </row>
    <row r="2908" spans="12:16" ht="15" customHeight="1" x14ac:dyDescent="0.3">
      <c r="L2908" s="171" t="str">
        <f t="shared" si="244"/>
        <v>-</v>
      </c>
      <c r="M2908" s="172">
        <f t="shared" si="243"/>
        <v>0</v>
      </c>
      <c r="N2908" s="172">
        <f t="shared" si="245"/>
        <v>0</v>
      </c>
      <c r="O2908" s="172">
        <f t="shared" si="246"/>
        <v>0</v>
      </c>
      <c r="P2908" s="172">
        <f t="shared" si="247"/>
        <v>0</v>
      </c>
    </row>
    <row r="2909" spans="12:16" ht="15" customHeight="1" x14ac:dyDescent="0.3">
      <c r="L2909" s="171" t="str">
        <f t="shared" si="244"/>
        <v>-</v>
      </c>
      <c r="M2909" s="172">
        <f t="shared" si="243"/>
        <v>0</v>
      </c>
      <c r="N2909" s="172">
        <f t="shared" si="245"/>
        <v>0</v>
      </c>
      <c r="O2909" s="172">
        <f t="shared" si="246"/>
        <v>0</v>
      </c>
      <c r="P2909" s="172">
        <f t="shared" si="247"/>
        <v>0</v>
      </c>
    </row>
    <row r="2910" spans="12:16" ht="15" customHeight="1" x14ac:dyDescent="0.3">
      <c r="L2910" s="171" t="str">
        <f t="shared" si="244"/>
        <v>-</v>
      </c>
      <c r="M2910" s="172">
        <f t="shared" si="243"/>
        <v>0</v>
      </c>
      <c r="N2910" s="172">
        <f t="shared" si="245"/>
        <v>0</v>
      </c>
      <c r="O2910" s="172">
        <f t="shared" si="246"/>
        <v>0</v>
      </c>
      <c r="P2910" s="172">
        <f t="shared" si="247"/>
        <v>0</v>
      </c>
    </row>
    <row r="2911" spans="12:16" ht="15" customHeight="1" x14ac:dyDescent="0.3">
      <c r="L2911" s="171" t="str">
        <f t="shared" si="244"/>
        <v>-</v>
      </c>
      <c r="M2911" s="172">
        <f t="shared" si="243"/>
        <v>0</v>
      </c>
      <c r="N2911" s="172">
        <f t="shared" si="245"/>
        <v>0</v>
      </c>
      <c r="O2911" s="172">
        <f t="shared" si="246"/>
        <v>0</v>
      </c>
      <c r="P2911" s="172">
        <f t="shared" si="247"/>
        <v>0</v>
      </c>
    </row>
    <row r="2912" spans="12:16" ht="15" customHeight="1" x14ac:dyDescent="0.3">
      <c r="L2912" s="171" t="str">
        <f t="shared" si="244"/>
        <v>-</v>
      </c>
      <c r="M2912" s="172">
        <f t="shared" si="243"/>
        <v>0</v>
      </c>
      <c r="N2912" s="172">
        <f t="shared" si="245"/>
        <v>0</v>
      </c>
      <c r="O2912" s="172">
        <f t="shared" si="246"/>
        <v>0</v>
      </c>
      <c r="P2912" s="172">
        <f t="shared" si="247"/>
        <v>0</v>
      </c>
    </row>
    <row r="2913" spans="12:16" ht="15" customHeight="1" x14ac:dyDescent="0.3">
      <c r="L2913" s="171" t="str">
        <f t="shared" si="244"/>
        <v>-</v>
      </c>
      <c r="M2913" s="172">
        <f t="shared" si="243"/>
        <v>0</v>
      </c>
      <c r="N2913" s="172">
        <f t="shared" si="245"/>
        <v>0</v>
      </c>
      <c r="O2913" s="172">
        <f t="shared" si="246"/>
        <v>0</v>
      </c>
      <c r="P2913" s="172">
        <f t="shared" si="247"/>
        <v>0</v>
      </c>
    </row>
    <row r="2914" spans="12:16" ht="15" customHeight="1" x14ac:dyDescent="0.3">
      <c r="L2914" s="171" t="str">
        <f t="shared" si="244"/>
        <v>-</v>
      </c>
      <c r="M2914" s="172">
        <f t="shared" si="243"/>
        <v>0</v>
      </c>
      <c r="N2914" s="172">
        <f t="shared" si="245"/>
        <v>0</v>
      </c>
      <c r="O2914" s="172">
        <f t="shared" si="246"/>
        <v>0</v>
      </c>
      <c r="P2914" s="172">
        <f t="shared" si="247"/>
        <v>0</v>
      </c>
    </row>
    <row r="2915" spans="12:16" ht="15" customHeight="1" x14ac:dyDescent="0.3">
      <c r="L2915" s="171" t="str">
        <f t="shared" si="244"/>
        <v>-</v>
      </c>
      <c r="M2915" s="172">
        <f t="shared" si="243"/>
        <v>0</v>
      </c>
      <c r="N2915" s="172">
        <f t="shared" si="245"/>
        <v>0</v>
      </c>
      <c r="O2915" s="172">
        <f t="shared" si="246"/>
        <v>0</v>
      </c>
      <c r="P2915" s="172">
        <f t="shared" si="247"/>
        <v>0</v>
      </c>
    </row>
    <row r="2916" spans="12:16" ht="15" customHeight="1" x14ac:dyDescent="0.3">
      <c r="L2916" s="171" t="str">
        <f t="shared" si="244"/>
        <v>-</v>
      </c>
      <c r="M2916" s="172">
        <f t="shared" si="243"/>
        <v>0</v>
      </c>
      <c r="N2916" s="172">
        <f t="shared" si="245"/>
        <v>0</v>
      </c>
      <c r="O2916" s="172">
        <f t="shared" si="246"/>
        <v>0</v>
      </c>
      <c r="P2916" s="172">
        <f t="shared" si="247"/>
        <v>0</v>
      </c>
    </row>
    <row r="2917" spans="12:16" ht="15" customHeight="1" x14ac:dyDescent="0.3">
      <c r="L2917" s="171" t="str">
        <f t="shared" si="244"/>
        <v>-</v>
      </c>
      <c r="M2917" s="172">
        <f t="shared" si="243"/>
        <v>0</v>
      </c>
      <c r="N2917" s="172">
        <f t="shared" si="245"/>
        <v>0</v>
      </c>
      <c r="O2917" s="172">
        <f t="shared" si="246"/>
        <v>0</v>
      </c>
      <c r="P2917" s="172">
        <f t="shared" si="247"/>
        <v>0</v>
      </c>
    </row>
    <row r="2918" spans="12:16" ht="15" customHeight="1" x14ac:dyDescent="0.3">
      <c r="L2918" s="171" t="str">
        <f t="shared" si="244"/>
        <v>-</v>
      </c>
      <c r="M2918" s="172">
        <f t="shared" si="243"/>
        <v>0</v>
      </c>
      <c r="N2918" s="172">
        <f t="shared" si="245"/>
        <v>0</v>
      </c>
      <c r="O2918" s="172">
        <f t="shared" si="246"/>
        <v>0</v>
      </c>
      <c r="P2918" s="172">
        <f t="shared" si="247"/>
        <v>0</v>
      </c>
    </row>
    <row r="2919" spans="12:16" ht="15" customHeight="1" x14ac:dyDescent="0.3">
      <c r="L2919" s="171" t="str">
        <f t="shared" si="244"/>
        <v>-</v>
      </c>
      <c r="M2919" s="172">
        <f t="shared" si="243"/>
        <v>0</v>
      </c>
      <c r="N2919" s="172">
        <f t="shared" si="245"/>
        <v>0</v>
      </c>
      <c r="O2919" s="172">
        <f t="shared" si="246"/>
        <v>0</v>
      </c>
      <c r="P2919" s="172">
        <f t="shared" si="247"/>
        <v>0</v>
      </c>
    </row>
    <row r="2920" spans="12:16" ht="15" customHeight="1" x14ac:dyDescent="0.3">
      <c r="L2920" s="171" t="str">
        <f t="shared" si="244"/>
        <v>-</v>
      </c>
      <c r="M2920" s="172">
        <f t="shared" si="243"/>
        <v>0</v>
      </c>
      <c r="N2920" s="172">
        <f t="shared" si="245"/>
        <v>0</v>
      </c>
      <c r="O2920" s="172">
        <f t="shared" si="246"/>
        <v>0</v>
      </c>
      <c r="P2920" s="172">
        <f t="shared" si="247"/>
        <v>0</v>
      </c>
    </row>
    <row r="2921" spans="12:16" ht="15" customHeight="1" x14ac:dyDescent="0.3">
      <c r="L2921" s="171" t="str">
        <f t="shared" si="244"/>
        <v>-</v>
      </c>
      <c r="M2921" s="172">
        <f t="shared" si="243"/>
        <v>0</v>
      </c>
      <c r="N2921" s="172">
        <f t="shared" si="245"/>
        <v>0</v>
      </c>
      <c r="O2921" s="172">
        <f t="shared" si="246"/>
        <v>0</v>
      </c>
      <c r="P2921" s="172">
        <f t="shared" si="247"/>
        <v>0</v>
      </c>
    </row>
    <row r="2922" spans="12:16" ht="15" customHeight="1" x14ac:dyDescent="0.3">
      <c r="L2922" s="171" t="str">
        <f t="shared" si="244"/>
        <v>-</v>
      </c>
      <c r="M2922" s="172">
        <f t="shared" si="243"/>
        <v>0</v>
      </c>
      <c r="N2922" s="172">
        <f t="shared" si="245"/>
        <v>0</v>
      </c>
      <c r="O2922" s="172">
        <f t="shared" si="246"/>
        <v>0</v>
      </c>
      <c r="P2922" s="172">
        <f t="shared" si="247"/>
        <v>0</v>
      </c>
    </row>
    <row r="2923" spans="12:16" ht="15" customHeight="1" x14ac:dyDescent="0.3">
      <c r="L2923" s="171" t="str">
        <f t="shared" si="244"/>
        <v>-</v>
      </c>
      <c r="M2923" s="172">
        <f t="shared" si="243"/>
        <v>0</v>
      </c>
      <c r="N2923" s="172">
        <f t="shared" si="245"/>
        <v>0</v>
      </c>
      <c r="O2923" s="172">
        <f t="shared" si="246"/>
        <v>0</v>
      </c>
      <c r="P2923" s="172">
        <f t="shared" si="247"/>
        <v>0</v>
      </c>
    </row>
    <row r="2924" spans="12:16" ht="15" customHeight="1" x14ac:dyDescent="0.3">
      <c r="L2924" s="171" t="str">
        <f t="shared" si="244"/>
        <v>-</v>
      </c>
      <c r="M2924" s="172">
        <f t="shared" si="243"/>
        <v>0</v>
      </c>
      <c r="N2924" s="172">
        <f t="shared" si="245"/>
        <v>0</v>
      </c>
      <c r="O2924" s="172">
        <f t="shared" si="246"/>
        <v>0</v>
      </c>
      <c r="P2924" s="172">
        <f t="shared" si="247"/>
        <v>0</v>
      </c>
    </row>
    <row r="2925" spans="12:16" ht="15" customHeight="1" x14ac:dyDescent="0.3">
      <c r="L2925" s="171" t="str">
        <f t="shared" si="244"/>
        <v>-</v>
      </c>
      <c r="M2925" s="172">
        <f t="shared" si="243"/>
        <v>0</v>
      </c>
      <c r="N2925" s="172">
        <f t="shared" si="245"/>
        <v>0</v>
      </c>
      <c r="O2925" s="172">
        <f t="shared" si="246"/>
        <v>0</v>
      </c>
      <c r="P2925" s="172">
        <f t="shared" si="247"/>
        <v>0</v>
      </c>
    </row>
    <row r="2926" spans="12:16" ht="15" customHeight="1" x14ac:dyDescent="0.3">
      <c r="L2926" s="171" t="str">
        <f t="shared" si="244"/>
        <v>-</v>
      </c>
      <c r="M2926" s="172">
        <f t="shared" si="243"/>
        <v>0</v>
      </c>
      <c r="N2926" s="172">
        <f t="shared" si="245"/>
        <v>0</v>
      </c>
      <c r="O2926" s="172">
        <f t="shared" si="246"/>
        <v>0</v>
      </c>
      <c r="P2926" s="172">
        <f t="shared" si="247"/>
        <v>0</v>
      </c>
    </row>
    <row r="2927" spans="12:16" ht="15" customHeight="1" x14ac:dyDescent="0.3">
      <c r="L2927" s="171" t="str">
        <f t="shared" si="244"/>
        <v>-</v>
      </c>
      <c r="M2927" s="172">
        <f t="shared" si="243"/>
        <v>0</v>
      </c>
      <c r="N2927" s="172">
        <f t="shared" si="245"/>
        <v>0</v>
      </c>
      <c r="O2927" s="172">
        <f t="shared" si="246"/>
        <v>0</v>
      </c>
      <c r="P2927" s="172">
        <f t="shared" si="247"/>
        <v>0</v>
      </c>
    </row>
    <row r="2928" spans="12:16" ht="15" customHeight="1" x14ac:dyDescent="0.3">
      <c r="L2928" s="171" t="str">
        <f t="shared" si="244"/>
        <v>-</v>
      </c>
      <c r="M2928" s="172">
        <f t="shared" si="243"/>
        <v>0</v>
      </c>
      <c r="N2928" s="172">
        <f t="shared" si="245"/>
        <v>0</v>
      </c>
      <c r="O2928" s="172">
        <f t="shared" si="246"/>
        <v>0</v>
      </c>
      <c r="P2928" s="172">
        <f t="shared" si="247"/>
        <v>0</v>
      </c>
    </row>
    <row r="2929" spans="12:16" ht="15" customHeight="1" x14ac:dyDescent="0.3">
      <c r="L2929" s="171" t="str">
        <f t="shared" si="244"/>
        <v>-</v>
      </c>
      <c r="M2929" s="172">
        <f t="shared" si="243"/>
        <v>0</v>
      </c>
      <c r="N2929" s="172">
        <f t="shared" si="245"/>
        <v>0</v>
      </c>
      <c r="O2929" s="172">
        <f t="shared" si="246"/>
        <v>0</v>
      </c>
      <c r="P2929" s="172">
        <f t="shared" si="247"/>
        <v>0</v>
      </c>
    </row>
    <row r="2930" spans="12:16" ht="15" customHeight="1" x14ac:dyDescent="0.3">
      <c r="L2930" s="171" t="str">
        <f t="shared" si="244"/>
        <v>-</v>
      </c>
      <c r="M2930" s="172">
        <f t="shared" si="243"/>
        <v>0</v>
      </c>
      <c r="N2930" s="172">
        <f t="shared" si="245"/>
        <v>0</v>
      </c>
      <c r="O2930" s="172">
        <f t="shared" si="246"/>
        <v>0</v>
      </c>
      <c r="P2930" s="172">
        <f t="shared" si="247"/>
        <v>0</v>
      </c>
    </row>
    <row r="2931" spans="12:16" ht="15" customHeight="1" x14ac:dyDescent="0.3">
      <c r="L2931" s="171" t="str">
        <f t="shared" si="244"/>
        <v>-</v>
      </c>
      <c r="M2931" s="172">
        <f t="shared" si="243"/>
        <v>0</v>
      </c>
      <c r="N2931" s="172">
        <f t="shared" si="245"/>
        <v>0</v>
      </c>
      <c r="O2931" s="172">
        <f t="shared" si="246"/>
        <v>0</v>
      </c>
      <c r="P2931" s="172">
        <f t="shared" si="247"/>
        <v>0</v>
      </c>
    </row>
    <row r="2932" spans="12:16" ht="15" customHeight="1" x14ac:dyDescent="0.3">
      <c r="L2932" s="171" t="str">
        <f t="shared" si="244"/>
        <v>-</v>
      </c>
      <c r="M2932" s="172">
        <f t="shared" si="243"/>
        <v>0</v>
      </c>
      <c r="N2932" s="172">
        <f t="shared" si="245"/>
        <v>0</v>
      </c>
      <c r="O2932" s="172">
        <f t="shared" si="246"/>
        <v>0</v>
      </c>
      <c r="P2932" s="172">
        <f t="shared" si="247"/>
        <v>0</v>
      </c>
    </row>
    <row r="2933" spans="12:16" ht="15" customHeight="1" x14ac:dyDescent="0.3">
      <c r="L2933" s="171" t="str">
        <f t="shared" si="244"/>
        <v>-</v>
      </c>
      <c r="M2933" s="172">
        <f t="shared" si="243"/>
        <v>0</v>
      </c>
      <c r="N2933" s="172">
        <f t="shared" si="245"/>
        <v>0</v>
      </c>
      <c r="O2933" s="172">
        <f t="shared" si="246"/>
        <v>0</v>
      </c>
      <c r="P2933" s="172">
        <f t="shared" si="247"/>
        <v>0</v>
      </c>
    </row>
    <row r="2934" spans="12:16" ht="15" customHeight="1" x14ac:dyDescent="0.3">
      <c r="L2934" s="171" t="str">
        <f t="shared" si="244"/>
        <v>-</v>
      </c>
      <c r="M2934" s="172">
        <f t="shared" si="243"/>
        <v>0</v>
      </c>
      <c r="N2934" s="172">
        <f t="shared" si="245"/>
        <v>0</v>
      </c>
      <c r="O2934" s="172">
        <f t="shared" si="246"/>
        <v>0</v>
      </c>
      <c r="P2934" s="172">
        <f t="shared" si="247"/>
        <v>0</v>
      </c>
    </row>
    <row r="2935" spans="12:16" ht="15" customHeight="1" x14ac:dyDescent="0.3">
      <c r="L2935" s="171" t="str">
        <f t="shared" si="244"/>
        <v>-</v>
      </c>
      <c r="M2935" s="172">
        <f t="shared" si="243"/>
        <v>0</v>
      </c>
      <c r="N2935" s="172">
        <f t="shared" si="245"/>
        <v>0</v>
      </c>
      <c r="O2935" s="172">
        <f t="shared" si="246"/>
        <v>0</v>
      </c>
      <c r="P2935" s="172">
        <f t="shared" si="247"/>
        <v>0</v>
      </c>
    </row>
    <row r="2936" spans="12:16" ht="15" customHeight="1" x14ac:dyDescent="0.3">
      <c r="L2936" s="171" t="str">
        <f t="shared" si="244"/>
        <v>-</v>
      </c>
      <c r="M2936" s="172">
        <f t="shared" si="243"/>
        <v>0</v>
      </c>
      <c r="N2936" s="172">
        <f t="shared" si="245"/>
        <v>0</v>
      </c>
      <c r="O2936" s="172">
        <f t="shared" si="246"/>
        <v>0</v>
      </c>
      <c r="P2936" s="172">
        <f t="shared" si="247"/>
        <v>0</v>
      </c>
    </row>
    <row r="2937" spans="12:16" ht="15" customHeight="1" x14ac:dyDescent="0.3">
      <c r="L2937" s="171" t="str">
        <f t="shared" si="244"/>
        <v>-</v>
      </c>
      <c r="M2937" s="172">
        <f t="shared" si="243"/>
        <v>0</v>
      </c>
      <c r="N2937" s="172">
        <f t="shared" si="245"/>
        <v>0</v>
      </c>
      <c r="O2937" s="172">
        <f t="shared" si="246"/>
        <v>0</v>
      </c>
      <c r="P2937" s="172">
        <f t="shared" si="247"/>
        <v>0</v>
      </c>
    </row>
    <row r="2938" spans="12:16" ht="15" customHeight="1" x14ac:dyDescent="0.3">
      <c r="L2938" s="171" t="str">
        <f t="shared" si="244"/>
        <v>-</v>
      </c>
      <c r="M2938" s="172">
        <f t="shared" si="243"/>
        <v>0</v>
      </c>
      <c r="N2938" s="172">
        <f t="shared" si="245"/>
        <v>0</v>
      </c>
      <c r="O2938" s="172">
        <f t="shared" si="246"/>
        <v>0</v>
      </c>
      <c r="P2938" s="172">
        <f t="shared" si="247"/>
        <v>0</v>
      </c>
    </row>
    <row r="2939" spans="12:16" ht="15" customHeight="1" x14ac:dyDescent="0.3">
      <c r="L2939" s="171" t="str">
        <f t="shared" si="244"/>
        <v>-</v>
      </c>
      <c r="M2939" s="172">
        <f t="shared" si="243"/>
        <v>0</v>
      </c>
      <c r="N2939" s="172">
        <f t="shared" si="245"/>
        <v>0</v>
      </c>
      <c r="O2939" s="172">
        <f t="shared" si="246"/>
        <v>0</v>
      </c>
      <c r="P2939" s="172">
        <f t="shared" si="247"/>
        <v>0</v>
      </c>
    </row>
    <row r="2940" spans="12:16" ht="15" customHeight="1" x14ac:dyDescent="0.3">
      <c r="L2940" s="171" t="str">
        <f t="shared" si="244"/>
        <v>-</v>
      </c>
      <c r="M2940" s="172">
        <f t="shared" si="243"/>
        <v>0</v>
      </c>
      <c r="N2940" s="172">
        <f t="shared" si="245"/>
        <v>0</v>
      </c>
      <c r="O2940" s="172">
        <f t="shared" si="246"/>
        <v>0</v>
      </c>
      <c r="P2940" s="172">
        <f t="shared" si="247"/>
        <v>0</v>
      </c>
    </row>
    <row r="2941" spans="12:16" ht="15" customHeight="1" x14ac:dyDescent="0.3">
      <c r="L2941" s="171" t="str">
        <f t="shared" si="244"/>
        <v>-</v>
      </c>
      <c r="M2941" s="172">
        <f t="shared" si="243"/>
        <v>0</v>
      </c>
      <c r="N2941" s="172">
        <f t="shared" si="245"/>
        <v>0</v>
      </c>
      <c r="O2941" s="172">
        <f t="shared" si="246"/>
        <v>0</v>
      </c>
      <c r="P2941" s="172">
        <f t="shared" si="247"/>
        <v>0</v>
      </c>
    </row>
    <row r="2942" spans="12:16" ht="15" customHeight="1" x14ac:dyDescent="0.3">
      <c r="L2942" s="171" t="str">
        <f t="shared" si="244"/>
        <v>-</v>
      </c>
      <c r="M2942" s="172">
        <f t="shared" si="243"/>
        <v>0</v>
      </c>
      <c r="N2942" s="172">
        <f t="shared" si="245"/>
        <v>0</v>
      </c>
      <c r="O2942" s="172">
        <f t="shared" si="246"/>
        <v>0</v>
      </c>
      <c r="P2942" s="172">
        <f t="shared" si="247"/>
        <v>0</v>
      </c>
    </row>
    <row r="2943" spans="12:16" ht="15" customHeight="1" x14ac:dyDescent="0.3">
      <c r="L2943" s="171" t="str">
        <f t="shared" si="244"/>
        <v>-</v>
      </c>
      <c r="M2943" s="172">
        <f t="shared" si="243"/>
        <v>0</v>
      </c>
      <c r="N2943" s="172">
        <f t="shared" si="245"/>
        <v>0</v>
      </c>
      <c r="O2943" s="172">
        <f t="shared" si="246"/>
        <v>0</v>
      </c>
      <c r="P2943" s="172">
        <f t="shared" si="247"/>
        <v>0</v>
      </c>
    </row>
    <row r="2944" spans="12:16" ht="15" customHeight="1" x14ac:dyDescent="0.3">
      <c r="L2944" s="171" t="str">
        <f t="shared" si="244"/>
        <v>-</v>
      </c>
      <c r="M2944" s="172">
        <f t="shared" si="243"/>
        <v>0</v>
      </c>
      <c r="N2944" s="172">
        <f t="shared" si="245"/>
        <v>0</v>
      </c>
      <c r="O2944" s="172">
        <f t="shared" si="246"/>
        <v>0</v>
      </c>
      <c r="P2944" s="172">
        <f t="shared" si="247"/>
        <v>0</v>
      </c>
    </row>
    <row r="2945" spans="12:16" ht="15" customHeight="1" x14ac:dyDescent="0.3">
      <c r="L2945" s="171" t="str">
        <f t="shared" si="244"/>
        <v>-</v>
      </c>
      <c r="M2945" s="172">
        <f t="shared" si="243"/>
        <v>0</v>
      </c>
      <c r="N2945" s="172">
        <f t="shared" si="245"/>
        <v>0</v>
      </c>
      <c r="O2945" s="172">
        <f t="shared" si="246"/>
        <v>0</v>
      </c>
      <c r="P2945" s="172">
        <f t="shared" si="247"/>
        <v>0</v>
      </c>
    </row>
    <row r="2946" spans="12:16" ht="15" customHeight="1" x14ac:dyDescent="0.3">
      <c r="L2946" s="171" t="str">
        <f t="shared" si="244"/>
        <v>-</v>
      </c>
      <c r="M2946" s="172">
        <f t="shared" si="243"/>
        <v>0</v>
      </c>
      <c r="N2946" s="172">
        <f t="shared" si="245"/>
        <v>0</v>
      </c>
      <c r="O2946" s="172">
        <f t="shared" si="246"/>
        <v>0</v>
      </c>
      <c r="P2946" s="172">
        <f t="shared" si="247"/>
        <v>0</v>
      </c>
    </row>
    <row r="2947" spans="12:16" ht="15" customHeight="1" x14ac:dyDescent="0.3">
      <c r="L2947" s="171" t="str">
        <f t="shared" si="244"/>
        <v>-</v>
      </c>
      <c r="M2947" s="172">
        <f t="shared" si="243"/>
        <v>0</v>
      </c>
      <c r="N2947" s="172">
        <f t="shared" si="245"/>
        <v>0</v>
      </c>
      <c r="O2947" s="172">
        <f t="shared" si="246"/>
        <v>0</v>
      </c>
      <c r="P2947" s="172">
        <f t="shared" si="247"/>
        <v>0</v>
      </c>
    </row>
    <row r="2948" spans="12:16" ht="15" customHeight="1" x14ac:dyDescent="0.3">
      <c r="L2948" s="171" t="str">
        <f t="shared" si="244"/>
        <v>-</v>
      </c>
      <c r="M2948" s="172">
        <f t="shared" si="243"/>
        <v>0</v>
      </c>
      <c r="N2948" s="172">
        <f t="shared" si="245"/>
        <v>0</v>
      </c>
      <c r="O2948" s="172">
        <f t="shared" si="246"/>
        <v>0</v>
      </c>
      <c r="P2948" s="172">
        <f t="shared" si="247"/>
        <v>0</v>
      </c>
    </row>
    <row r="2949" spans="12:16" ht="15" customHeight="1" x14ac:dyDescent="0.3">
      <c r="L2949" s="171" t="str">
        <f t="shared" si="244"/>
        <v>-</v>
      </c>
      <c r="M2949" s="172">
        <f t="shared" si="243"/>
        <v>0</v>
      </c>
      <c r="N2949" s="172">
        <f t="shared" si="245"/>
        <v>0</v>
      </c>
      <c r="O2949" s="172">
        <f t="shared" si="246"/>
        <v>0</v>
      </c>
      <c r="P2949" s="172">
        <f t="shared" si="247"/>
        <v>0</v>
      </c>
    </row>
    <row r="2950" spans="12:16" ht="15" customHeight="1" x14ac:dyDescent="0.3">
      <c r="L2950" s="171" t="str">
        <f t="shared" si="244"/>
        <v>-</v>
      </c>
      <c r="M2950" s="172">
        <f t="shared" si="243"/>
        <v>0</v>
      </c>
      <c r="N2950" s="172">
        <f t="shared" si="245"/>
        <v>0</v>
      </c>
      <c r="O2950" s="172">
        <f t="shared" si="246"/>
        <v>0</v>
      </c>
      <c r="P2950" s="172">
        <f t="shared" si="247"/>
        <v>0</v>
      </c>
    </row>
    <row r="2951" spans="12:16" ht="15" customHeight="1" x14ac:dyDescent="0.3">
      <c r="L2951" s="171" t="str">
        <f t="shared" si="244"/>
        <v>-</v>
      </c>
      <c r="M2951" s="172">
        <f t="shared" si="243"/>
        <v>0</v>
      </c>
      <c r="N2951" s="172">
        <f t="shared" si="245"/>
        <v>0</v>
      </c>
      <c r="O2951" s="172">
        <f t="shared" si="246"/>
        <v>0</v>
      </c>
      <c r="P2951" s="172">
        <f t="shared" si="247"/>
        <v>0</v>
      </c>
    </row>
    <row r="2952" spans="12:16" ht="15" customHeight="1" x14ac:dyDescent="0.3">
      <c r="L2952" s="171" t="str">
        <f t="shared" si="244"/>
        <v>-</v>
      </c>
      <c r="M2952" s="172">
        <f t="shared" si="243"/>
        <v>0</v>
      </c>
      <c r="N2952" s="172">
        <f t="shared" si="245"/>
        <v>0</v>
      </c>
      <c r="O2952" s="172">
        <f t="shared" si="246"/>
        <v>0</v>
      </c>
      <c r="P2952" s="172">
        <f t="shared" si="247"/>
        <v>0</v>
      </c>
    </row>
    <row r="2953" spans="12:16" ht="15" customHeight="1" x14ac:dyDescent="0.3">
      <c r="L2953" s="171" t="str">
        <f t="shared" si="244"/>
        <v>-</v>
      </c>
      <c r="M2953" s="172">
        <f t="shared" si="243"/>
        <v>0</v>
      </c>
      <c r="N2953" s="172">
        <f t="shared" si="245"/>
        <v>0</v>
      </c>
      <c r="O2953" s="172">
        <f t="shared" si="246"/>
        <v>0</v>
      </c>
      <c r="P2953" s="172">
        <f t="shared" si="247"/>
        <v>0</v>
      </c>
    </row>
    <row r="2954" spans="12:16" ht="15" customHeight="1" x14ac:dyDescent="0.3">
      <c r="L2954" s="171" t="str">
        <f t="shared" si="244"/>
        <v>-</v>
      </c>
      <c r="M2954" s="172">
        <f t="shared" si="243"/>
        <v>0</v>
      </c>
      <c r="N2954" s="172">
        <f t="shared" si="245"/>
        <v>0</v>
      </c>
      <c r="O2954" s="172">
        <f t="shared" si="246"/>
        <v>0</v>
      </c>
      <c r="P2954" s="172">
        <f t="shared" si="247"/>
        <v>0</v>
      </c>
    </row>
    <row r="2955" spans="12:16" ht="15" customHeight="1" x14ac:dyDescent="0.3">
      <c r="L2955" s="171" t="str">
        <f t="shared" si="244"/>
        <v>-</v>
      </c>
      <c r="M2955" s="172">
        <f t="shared" si="243"/>
        <v>0</v>
      </c>
      <c r="N2955" s="172">
        <f t="shared" si="245"/>
        <v>0</v>
      </c>
      <c r="O2955" s="172">
        <f t="shared" si="246"/>
        <v>0</v>
      </c>
      <c r="P2955" s="172">
        <f t="shared" si="247"/>
        <v>0</v>
      </c>
    </row>
    <row r="2956" spans="12:16" ht="15" customHeight="1" x14ac:dyDescent="0.3">
      <c r="L2956" s="171" t="str">
        <f t="shared" si="244"/>
        <v>-</v>
      </c>
      <c r="M2956" s="172">
        <f t="shared" si="243"/>
        <v>0</v>
      </c>
      <c r="N2956" s="172">
        <f t="shared" si="245"/>
        <v>0</v>
      </c>
      <c r="O2956" s="172">
        <f t="shared" si="246"/>
        <v>0</v>
      </c>
      <c r="P2956" s="172">
        <f t="shared" si="247"/>
        <v>0</v>
      </c>
    </row>
    <row r="2957" spans="12:16" ht="15" customHeight="1" x14ac:dyDescent="0.3">
      <c r="L2957" s="171" t="str">
        <f t="shared" si="244"/>
        <v>-</v>
      </c>
      <c r="M2957" s="172">
        <f t="shared" si="243"/>
        <v>0</v>
      </c>
      <c r="N2957" s="172">
        <f t="shared" si="245"/>
        <v>0</v>
      </c>
      <c r="O2957" s="172">
        <f t="shared" si="246"/>
        <v>0</v>
      </c>
      <c r="P2957" s="172">
        <f t="shared" si="247"/>
        <v>0</v>
      </c>
    </row>
    <row r="2958" spans="12:16" ht="15" customHeight="1" x14ac:dyDescent="0.3">
      <c r="L2958" s="171" t="str">
        <f t="shared" si="244"/>
        <v>-</v>
      </c>
      <c r="M2958" s="172">
        <f t="shared" si="243"/>
        <v>0</v>
      </c>
      <c r="N2958" s="172">
        <f t="shared" si="245"/>
        <v>0</v>
      </c>
      <c r="O2958" s="172">
        <f t="shared" si="246"/>
        <v>0</v>
      </c>
      <c r="P2958" s="172">
        <f t="shared" si="247"/>
        <v>0</v>
      </c>
    </row>
    <row r="2959" spans="12:16" ht="15" customHeight="1" x14ac:dyDescent="0.3">
      <c r="L2959" s="171" t="str">
        <f t="shared" si="244"/>
        <v>-</v>
      </c>
      <c r="M2959" s="172">
        <f t="shared" si="243"/>
        <v>0</v>
      </c>
      <c r="N2959" s="172">
        <f t="shared" si="245"/>
        <v>0</v>
      </c>
      <c r="O2959" s="172">
        <f t="shared" si="246"/>
        <v>0</v>
      </c>
      <c r="P2959" s="172">
        <f t="shared" si="247"/>
        <v>0</v>
      </c>
    </row>
    <row r="2960" spans="12:16" ht="15" customHeight="1" x14ac:dyDescent="0.3">
      <c r="L2960" s="171" t="str">
        <f t="shared" si="244"/>
        <v>-</v>
      </c>
      <c r="M2960" s="172">
        <f t="shared" si="243"/>
        <v>0</v>
      </c>
      <c r="N2960" s="172">
        <f t="shared" si="245"/>
        <v>0</v>
      </c>
      <c r="O2960" s="172">
        <f t="shared" si="246"/>
        <v>0</v>
      </c>
      <c r="P2960" s="172">
        <f t="shared" si="247"/>
        <v>0</v>
      </c>
    </row>
    <row r="2961" spans="12:16" ht="15" customHeight="1" x14ac:dyDescent="0.3">
      <c r="L2961" s="171" t="str">
        <f t="shared" si="244"/>
        <v>-</v>
      </c>
      <c r="M2961" s="172">
        <f t="shared" si="243"/>
        <v>0</v>
      </c>
      <c r="N2961" s="172">
        <f t="shared" si="245"/>
        <v>0</v>
      </c>
      <c r="O2961" s="172">
        <f t="shared" si="246"/>
        <v>0</v>
      </c>
      <c r="P2961" s="172">
        <f t="shared" si="247"/>
        <v>0</v>
      </c>
    </row>
    <row r="2962" spans="12:16" ht="15" customHeight="1" x14ac:dyDescent="0.3">
      <c r="L2962" s="171" t="str">
        <f t="shared" si="244"/>
        <v>-</v>
      </c>
      <c r="M2962" s="172">
        <f t="shared" si="243"/>
        <v>0</v>
      </c>
      <c r="N2962" s="172">
        <f t="shared" si="245"/>
        <v>0</v>
      </c>
      <c r="O2962" s="172">
        <f t="shared" si="246"/>
        <v>0</v>
      </c>
      <c r="P2962" s="172">
        <f t="shared" si="247"/>
        <v>0</v>
      </c>
    </row>
    <row r="2963" spans="12:16" ht="15" customHeight="1" x14ac:dyDescent="0.3">
      <c r="L2963" s="171" t="str">
        <f t="shared" si="244"/>
        <v>-</v>
      </c>
      <c r="M2963" s="172">
        <f t="shared" ref="M2963:M3026" si="248">IFERROR(VLOOKUP(L2963,$B$19:$E$80,4,FALSE),0)</f>
        <v>0</v>
      </c>
      <c r="N2963" s="172">
        <f t="shared" si="245"/>
        <v>0</v>
      </c>
      <c r="O2963" s="172">
        <f t="shared" si="246"/>
        <v>0</v>
      </c>
      <c r="P2963" s="172">
        <f t="shared" si="247"/>
        <v>0</v>
      </c>
    </row>
    <row r="2964" spans="12:16" ht="15" customHeight="1" x14ac:dyDescent="0.3">
      <c r="L2964" s="171" t="str">
        <f t="shared" ref="L2964:L3027" si="249">IFERROR(IF(MAX(L2963+1,$F$5+1)&gt;$J$10,"-",MAX(L2963+1,$F$5+1)),"-")</f>
        <v>-</v>
      </c>
      <c r="M2964" s="172">
        <f t="shared" si="248"/>
        <v>0</v>
      </c>
      <c r="N2964" s="172">
        <f t="shared" ref="N2964:N3027" si="250">IF(ISNUMBER(N2963),N2963-M2964,$E$8)</f>
        <v>0</v>
      </c>
      <c r="O2964" s="172">
        <f t="shared" ref="O2964:O3027" si="251">IFERROR(IF(ISNUMBER(N2963),N2963,$E$8)*IF(L2964&gt;=$J$8,$E$13,$E$12)/IF(MOD(YEAR(L2964),4),365,366)*IF(ISBLANK(L2963),L2964-$F$5,L2964-L2963),0)</f>
        <v>0</v>
      </c>
      <c r="P2964" s="172">
        <f t="shared" ref="P2964:P3027" si="252">IFERROR(IF(ISNUMBER(N2963),N2963,$E$8)*3%/IF(MOD(YEAR(L2964),4),365,366)*IF(ISBLANK(L2963),(L2964-$F$5),L2964-L2963),0)</f>
        <v>0</v>
      </c>
    </row>
    <row r="2965" spans="12:16" ht="15" customHeight="1" x14ac:dyDescent="0.3">
      <c r="L2965" s="171" t="str">
        <f t="shared" si="249"/>
        <v>-</v>
      </c>
      <c r="M2965" s="172">
        <f t="shared" si="248"/>
        <v>0</v>
      </c>
      <c r="N2965" s="172">
        <f t="shared" si="250"/>
        <v>0</v>
      </c>
      <c r="O2965" s="172">
        <f t="shared" si="251"/>
        <v>0</v>
      </c>
      <c r="P2965" s="172">
        <f t="shared" si="252"/>
        <v>0</v>
      </c>
    </row>
    <row r="2966" spans="12:16" ht="15" customHeight="1" x14ac:dyDescent="0.3">
      <c r="L2966" s="171" t="str">
        <f t="shared" si="249"/>
        <v>-</v>
      </c>
      <c r="M2966" s="172">
        <f t="shared" si="248"/>
        <v>0</v>
      </c>
      <c r="N2966" s="172">
        <f t="shared" si="250"/>
        <v>0</v>
      </c>
      <c r="O2966" s="172">
        <f t="shared" si="251"/>
        <v>0</v>
      </c>
      <c r="P2966" s="172">
        <f t="shared" si="252"/>
        <v>0</v>
      </c>
    </row>
    <row r="2967" spans="12:16" ht="15" customHeight="1" x14ac:dyDescent="0.3">
      <c r="L2967" s="171" t="str">
        <f t="shared" si="249"/>
        <v>-</v>
      </c>
      <c r="M2967" s="172">
        <f t="shared" si="248"/>
        <v>0</v>
      </c>
      <c r="N2967" s="172">
        <f t="shared" si="250"/>
        <v>0</v>
      </c>
      <c r="O2967" s="172">
        <f t="shared" si="251"/>
        <v>0</v>
      </c>
      <c r="P2967" s="172">
        <f t="shared" si="252"/>
        <v>0</v>
      </c>
    </row>
    <row r="2968" spans="12:16" ht="15" customHeight="1" x14ac:dyDescent="0.3">
      <c r="L2968" s="171" t="str">
        <f t="shared" si="249"/>
        <v>-</v>
      </c>
      <c r="M2968" s="172">
        <f t="shared" si="248"/>
        <v>0</v>
      </c>
      <c r="N2968" s="172">
        <f t="shared" si="250"/>
        <v>0</v>
      </c>
      <c r="O2968" s="172">
        <f t="shared" si="251"/>
        <v>0</v>
      </c>
      <c r="P2968" s="172">
        <f t="shared" si="252"/>
        <v>0</v>
      </c>
    </row>
    <row r="2969" spans="12:16" ht="15" customHeight="1" x14ac:dyDescent="0.3">
      <c r="L2969" s="171" t="str">
        <f t="shared" si="249"/>
        <v>-</v>
      </c>
      <c r="M2969" s="172">
        <f t="shared" si="248"/>
        <v>0</v>
      </c>
      <c r="N2969" s="172">
        <f t="shared" si="250"/>
        <v>0</v>
      </c>
      <c r="O2969" s="172">
        <f t="shared" si="251"/>
        <v>0</v>
      </c>
      <c r="P2969" s="172">
        <f t="shared" si="252"/>
        <v>0</v>
      </c>
    </row>
    <row r="2970" spans="12:16" ht="15" customHeight="1" x14ac:dyDescent="0.3">
      <c r="L2970" s="171" t="str">
        <f t="shared" si="249"/>
        <v>-</v>
      </c>
      <c r="M2970" s="172">
        <f t="shared" si="248"/>
        <v>0</v>
      </c>
      <c r="N2970" s="172">
        <f t="shared" si="250"/>
        <v>0</v>
      </c>
      <c r="O2970" s="172">
        <f t="shared" si="251"/>
        <v>0</v>
      </c>
      <c r="P2970" s="172">
        <f t="shared" si="252"/>
        <v>0</v>
      </c>
    </row>
    <row r="2971" spans="12:16" ht="15" customHeight="1" x14ac:dyDescent="0.3">
      <c r="L2971" s="171" t="str">
        <f t="shared" si="249"/>
        <v>-</v>
      </c>
      <c r="M2971" s="172">
        <f t="shared" si="248"/>
        <v>0</v>
      </c>
      <c r="N2971" s="172">
        <f t="shared" si="250"/>
        <v>0</v>
      </c>
      <c r="O2971" s="172">
        <f t="shared" si="251"/>
        <v>0</v>
      </c>
      <c r="P2971" s="172">
        <f t="shared" si="252"/>
        <v>0</v>
      </c>
    </row>
    <row r="2972" spans="12:16" ht="15" customHeight="1" x14ac:dyDescent="0.3">
      <c r="L2972" s="171" t="str">
        <f t="shared" si="249"/>
        <v>-</v>
      </c>
      <c r="M2972" s="172">
        <f t="shared" si="248"/>
        <v>0</v>
      </c>
      <c r="N2972" s="172">
        <f t="shared" si="250"/>
        <v>0</v>
      </c>
      <c r="O2972" s="172">
        <f t="shared" si="251"/>
        <v>0</v>
      </c>
      <c r="P2972" s="172">
        <f t="shared" si="252"/>
        <v>0</v>
      </c>
    </row>
    <row r="2973" spans="12:16" ht="15" customHeight="1" x14ac:dyDescent="0.3">
      <c r="L2973" s="171" t="str">
        <f t="shared" si="249"/>
        <v>-</v>
      </c>
      <c r="M2973" s="172">
        <f t="shared" si="248"/>
        <v>0</v>
      </c>
      <c r="N2973" s="172">
        <f t="shared" si="250"/>
        <v>0</v>
      </c>
      <c r="O2973" s="172">
        <f t="shared" si="251"/>
        <v>0</v>
      </c>
      <c r="P2973" s="172">
        <f t="shared" si="252"/>
        <v>0</v>
      </c>
    </row>
    <row r="2974" spans="12:16" ht="15" customHeight="1" x14ac:dyDescent="0.3">
      <c r="L2974" s="171" t="str">
        <f t="shared" si="249"/>
        <v>-</v>
      </c>
      <c r="M2974" s="172">
        <f t="shared" si="248"/>
        <v>0</v>
      </c>
      <c r="N2974" s="172">
        <f t="shared" si="250"/>
        <v>0</v>
      </c>
      <c r="O2974" s="172">
        <f t="shared" si="251"/>
        <v>0</v>
      </c>
      <c r="P2974" s="172">
        <f t="shared" si="252"/>
        <v>0</v>
      </c>
    </row>
    <row r="2975" spans="12:16" ht="15" customHeight="1" x14ac:dyDescent="0.3">
      <c r="L2975" s="171" t="str">
        <f t="shared" si="249"/>
        <v>-</v>
      </c>
      <c r="M2975" s="172">
        <f t="shared" si="248"/>
        <v>0</v>
      </c>
      <c r="N2975" s="172">
        <f t="shared" si="250"/>
        <v>0</v>
      </c>
      <c r="O2975" s="172">
        <f t="shared" si="251"/>
        <v>0</v>
      </c>
      <c r="P2975" s="172">
        <f t="shared" si="252"/>
        <v>0</v>
      </c>
    </row>
    <row r="2976" spans="12:16" ht="15" customHeight="1" x14ac:dyDescent="0.3">
      <c r="L2976" s="171" t="str">
        <f t="shared" si="249"/>
        <v>-</v>
      </c>
      <c r="M2976" s="172">
        <f t="shared" si="248"/>
        <v>0</v>
      </c>
      <c r="N2976" s="172">
        <f t="shared" si="250"/>
        <v>0</v>
      </c>
      <c r="O2976" s="172">
        <f t="shared" si="251"/>
        <v>0</v>
      </c>
      <c r="P2976" s="172">
        <f t="shared" si="252"/>
        <v>0</v>
      </c>
    </row>
    <row r="2977" spans="12:16" ht="15" customHeight="1" x14ac:dyDescent="0.3">
      <c r="L2977" s="171" t="str">
        <f t="shared" si="249"/>
        <v>-</v>
      </c>
      <c r="M2977" s="172">
        <f t="shared" si="248"/>
        <v>0</v>
      </c>
      <c r="N2977" s="172">
        <f t="shared" si="250"/>
        <v>0</v>
      </c>
      <c r="O2977" s="172">
        <f t="shared" si="251"/>
        <v>0</v>
      </c>
      <c r="P2977" s="172">
        <f t="shared" si="252"/>
        <v>0</v>
      </c>
    </row>
    <row r="2978" spans="12:16" ht="15" customHeight="1" x14ac:dyDescent="0.3">
      <c r="L2978" s="171" t="str">
        <f t="shared" si="249"/>
        <v>-</v>
      </c>
      <c r="M2978" s="172">
        <f t="shared" si="248"/>
        <v>0</v>
      </c>
      <c r="N2978" s="172">
        <f t="shared" si="250"/>
        <v>0</v>
      </c>
      <c r="O2978" s="172">
        <f t="shared" si="251"/>
        <v>0</v>
      </c>
      <c r="P2978" s="172">
        <f t="shared" si="252"/>
        <v>0</v>
      </c>
    </row>
    <row r="2979" spans="12:16" ht="15" customHeight="1" x14ac:dyDescent="0.3">
      <c r="L2979" s="171" t="str">
        <f t="shared" si="249"/>
        <v>-</v>
      </c>
      <c r="M2979" s="172">
        <f t="shared" si="248"/>
        <v>0</v>
      </c>
      <c r="N2979" s="172">
        <f t="shared" si="250"/>
        <v>0</v>
      </c>
      <c r="O2979" s="172">
        <f t="shared" si="251"/>
        <v>0</v>
      </c>
      <c r="P2979" s="172">
        <f t="shared" si="252"/>
        <v>0</v>
      </c>
    </row>
    <row r="2980" spans="12:16" ht="15" customHeight="1" x14ac:dyDescent="0.3">
      <c r="L2980" s="171" t="str">
        <f t="shared" si="249"/>
        <v>-</v>
      </c>
      <c r="M2980" s="172">
        <f t="shared" si="248"/>
        <v>0</v>
      </c>
      <c r="N2980" s="172">
        <f t="shared" si="250"/>
        <v>0</v>
      </c>
      <c r="O2980" s="172">
        <f t="shared" si="251"/>
        <v>0</v>
      </c>
      <c r="P2980" s="172">
        <f t="shared" si="252"/>
        <v>0</v>
      </c>
    </row>
    <row r="2981" spans="12:16" ht="15" customHeight="1" x14ac:dyDescent="0.3">
      <c r="L2981" s="171" t="str">
        <f t="shared" si="249"/>
        <v>-</v>
      </c>
      <c r="M2981" s="172">
        <f t="shared" si="248"/>
        <v>0</v>
      </c>
      <c r="N2981" s="172">
        <f t="shared" si="250"/>
        <v>0</v>
      </c>
      <c r="O2981" s="172">
        <f t="shared" si="251"/>
        <v>0</v>
      </c>
      <c r="P2981" s="172">
        <f t="shared" si="252"/>
        <v>0</v>
      </c>
    </row>
    <row r="2982" spans="12:16" ht="15" customHeight="1" x14ac:dyDescent="0.3">
      <c r="L2982" s="171" t="str">
        <f t="shared" si="249"/>
        <v>-</v>
      </c>
      <c r="M2982" s="172">
        <f t="shared" si="248"/>
        <v>0</v>
      </c>
      <c r="N2982" s="172">
        <f t="shared" si="250"/>
        <v>0</v>
      </c>
      <c r="O2982" s="172">
        <f t="shared" si="251"/>
        <v>0</v>
      </c>
      <c r="P2982" s="172">
        <f t="shared" si="252"/>
        <v>0</v>
      </c>
    </row>
    <row r="2983" spans="12:16" ht="15" customHeight="1" x14ac:dyDescent="0.3">
      <c r="L2983" s="171" t="str">
        <f t="shared" si="249"/>
        <v>-</v>
      </c>
      <c r="M2983" s="172">
        <f t="shared" si="248"/>
        <v>0</v>
      </c>
      <c r="N2983" s="172">
        <f t="shared" si="250"/>
        <v>0</v>
      </c>
      <c r="O2983" s="172">
        <f t="shared" si="251"/>
        <v>0</v>
      </c>
      <c r="P2983" s="172">
        <f t="shared" si="252"/>
        <v>0</v>
      </c>
    </row>
    <row r="2984" spans="12:16" ht="15" customHeight="1" x14ac:dyDescent="0.3">
      <c r="L2984" s="171" t="str">
        <f t="shared" si="249"/>
        <v>-</v>
      </c>
      <c r="M2984" s="172">
        <f t="shared" si="248"/>
        <v>0</v>
      </c>
      <c r="N2984" s="172">
        <f t="shared" si="250"/>
        <v>0</v>
      </c>
      <c r="O2984" s="172">
        <f t="shared" si="251"/>
        <v>0</v>
      </c>
      <c r="P2984" s="172">
        <f t="shared" si="252"/>
        <v>0</v>
      </c>
    </row>
    <row r="2985" spans="12:16" ht="15" customHeight="1" x14ac:dyDescent="0.3">
      <c r="L2985" s="171" t="str">
        <f t="shared" si="249"/>
        <v>-</v>
      </c>
      <c r="M2985" s="172">
        <f t="shared" si="248"/>
        <v>0</v>
      </c>
      <c r="N2985" s="172">
        <f t="shared" si="250"/>
        <v>0</v>
      </c>
      <c r="O2985" s="172">
        <f t="shared" si="251"/>
        <v>0</v>
      </c>
      <c r="P2985" s="172">
        <f t="shared" si="252"/>
        <v>0</v>
      </c>
    </row>
    <row r="2986" spans="12:16" ht="15" customHeight="1" x14ac:dyDescent="0.3">
      <c r="L2986" s="171" t="str">
        <f t="shared" si="249"/>
        <v>-</v>
      </c>
      <c r="M2986" s="172">
        <f t="shared" si="248"/>
        <v>0</v>
      </c>
      <c r="N2986" s="172">
        <f t="shared" si="250"/>
        <v>0</v>
      </c>
      <c r="O2986" s="172">
        <f t="shared" si="251"/>
        <v>0</v>
      </c>
      <c r="P2986" s="172">
        <f t="shared" si="252"/>
        <v>0</v>
      </c>
    </row>
    <row r="2987" spans="12:16" ht="15" customHeight="1" x14ac:dyDescent="0.3">
      <c r="L2987" s="171" t="str">
        <f t="shared" si="249"/>
        <v>-</v>
      </c>
      <c r="M2987" s="172">
        <f t="shared" si="248"/>
        <v>0</v>
      </c>
      <c r="N2987" s="172">
        <f t="shared" si="250"/>
        <v>0</v>
      </c>
      <c r="O2987" s="172">
        <f t="shared" si="251"/>
        <v>0</v>
      </c>
      <c r="P2987" s="172">
        <f t="shared" si="252"/>
        <v>0</v>
      </c>
    </row>
    <row r="2988" spans="12:16" ht="15" customHeight="1" x14ac:dyDescent="0.3">
      <c r="L2988" s="171" t="str">
        <f t="shared" si="249"/>
        <v>-</v>
      </c>
      <c r="M2988" s="172">
        <f t="shared" si="248"/>
        <v>0</v>
      </c>
      <c r="N2988" s="172">
        <f t="shared" si="250"/>
        <v>0</v>
      </c>
      <c r="O2988" s="172">
        <f t="shared" si="251"/>
        <v>0</v>
      </c>
      <c r="P2988" s="172">
        <f t="shared" si="252"/>
        <v>0</v>
      </c>
    </row>
    <row r="2989" spans="12:16" ht="15" customHeight="1" x14ac:dyDescent="0.3">
      <c r="L2989" s="171" t="str">
        <f t="shared" si="249"/>
        <v>-</v>
      </c>
      <c r="M2989" s="172">
        <f t="shared" si="248"/>
        <v>0</v>
      </c>
      <c r="N2989" s="172">
        <f t="shared" si="250"/>
        <v>0</v>
      </c>
      <c r="O2989" s="172">
        <f t="shared" si="251"/>
        <v>0</v>
      </c>
      <c r="P2989" s="172">
        <f t="shared" si="252"/>
        <v>0</v>
      </c>
    </row>
    <row r="2990" spans="12:16" ht="15" customHeight="1" x14ac:dyDescent="0.3">
      <c r="L2990" s="171" t="str">
        <f t="shared" si="249"/>
        <v>-</v>
      </c>
      <c r="M2990" s="172">
        <f t="shared" si="248"/>
        <v>0</v>
      </c>
      <c r="N2990" s="172">
        <f t="shared" si="250"/>
        <v>0</v>
      </c>
      <c r="O2990" s="172">
        <f t="shared" si="251"/>
        <v>0</v>
      </c>
      <c r="P2990" s="172">
        <f t="shared" si="252"/>
        <v>0</v>
      </c>
    </row>
    <row r="2991" spans="12:16" ht="15" customHeight="1" x14ac:dyDescent="0.3">
      <c r="L2991" s="171" t="str">
        <f t="shared" si="249"/>
        <v>-</v>
      </c>
      <c r="M2991" s="172">
        <f t="shared" si="248"/>
        <v>0</v>
      </c>
      <c r="N2991" s="172">
        <f t="shared" si="250"/>
        <v>0</v>
      </c>
      <c r="O2991" s="172">
        <f t="shared" si="251"/>
        <v>0</v>
      </c>
      <c r="P2991" s="172">
        <f t="shared" si="252"/>
        <v>0</v>
      </c>
    </row>
    <row r="2992" spans="12:16" ht="15" customHeight="1" x14ac:dyDescent="0.3">
      <c r="L2992" s="171" t="str">
        <f t="shared" si="249"/>
        <v>-</v>
      </c>
      <c r="M2992" s="172">
        <f t="shared" si="248"/>
        <v>0</v>
      </c>
      <c r="N2992" s="172">
        <f t="shared" si="250"/>
        <v>0</v>
      </c>
      <c r="O2992" s="172">
        <f t="shared" si="251"/>
        <v>0</v>
      </c>
      <c r="P2992" s="172">
        <f t="shared" si="252"/>
        <v>0</v>
      </c>
    </row>
    <row r="2993" spans="12:16" ht="15" customHeight="1" x14ac:dyDescent="0.3">
      <c r="L2993" s="171" t="str">
        <f t="shared" si="249"/>
        <v>-</v>
      </c>
      <c r="M2993" s="172">
        <f t="shared" si="248"/>
        <v>0</v>
      </c>
      <c r="N2993" s="172">
        <f t="shared" si="250"/>
        <v>0</v>
      </c>
      <c r="O2993" s="172">
        <f t="shared" si="251"/>
        <v>0</v>
      </c>
      <c r="P2993" s="172">
        <f t="shared" si="252"/>
        <v>0</v>
      </c>
    </row>
    <row r="2994" spans="12:16" ht="15" customHeight="1" x14ac:dyDescent="0.3">
      <c r="L2994" s="171" t="str">
        <f t="shared" si="249"/>
        <v>-</v>
      </c>
      <c r="M2994" s="172">
        <f t="shared" si="248"/>
        <v>0</v>
      </c>
      <c r="N2994" s="172">
        <f t="shared" si="250"/>
        <v>0</v>
      </c>
      <c r="O2994" s="172">
        <f t="shared" si="251"/>
        <v>0</v>
      </c>
      <c r="P2994" s="172">
        <f t="shared" si="252"/>
        <v>0</v>
      </c>
    </row>
    <row r="2995" spans="12:16" ht="15" customHeight="1" x14ac:dyDescent="0.3">
      <c r="L2995" s="171" t="str">
        <f t="shared" si="249"/>
        <v>-</v>
      </c>
      <c r="M2995" s="172">
        <f t="shared" si="248"/>
        <v>0</v>
      </c>
      <c r="N2995" s="172">
        <f t="shared" si="250"/>
        <v>0</v>
      </c>
      <c r="O2995" s="172">
        <f t="shared" si="251"/>
        <v>0</v>
      </c>
      <c r="P2995" s="172">
        <f t="shared" si="252"/>
        <v>0</v>
      </c>
    </row>
    <row r="2996" spans="12:16" ht="15" customHeight="1" x14ac:dyDescent="0.3">
      <c r="L2996" s="171" t="str">
        <f t="shared" si="249"/>
        <v>-</v>
      </c>
      <c r="M2996" s="172">
        <f t="shared" si="248"/>
        <v>0</v>
      </c>
      <c r="N2996" s="172">
        <f t="shared" si="250"/>
        <v>0</v>
      </c>
      <c r="O2996" s="172">
        <f t="shared" si="251"/>
        <v>0</v>
      </c>
      <c r="P2996" s="172">
        <f t="shared" si="252"/>
        <v>0</v>
      </c>
    </row>
    <row r="2997" spans="12:16" ht="15" customHeight="1" x14ac:dyDescent="0.3">
      <c r="L2997" s="171" t="str">
        <f t="shared" si="249"/>
        <v>-</v>
      </c>
      <c r="M2997" s="172">
        <f t="shared" si="248"/>
        <v>0</v>
      </c>
      <c r="N2997" s="172">
        <f t="shared" si="250"/>
        <v>0</v>
      </c>
      <c r="O2997" s="172">
        <f t="shared" si="251"/>
        <v>0</v>
      </c>
      <c r="P2997" s="172">
        <f t="shared" si="252"/>
        <v>0</v>
      </c>
    </row>
    <row r="2998" spans="12:16" ht="15" customHeight="1" x14ac:dyDescent="0.3">
      <c r="L2998" s="171" t="str">
        <f t="shared" si="249"/>
        <v>-</v>
      </c>
      <c r="M2998" s="172">
        <f t="shared" si="248"/>
        <v>0</v>
      </c>
      <c r="N2998" s="172">
        <f t="shared" si="250"/>
        <v>0</v>
      </c>
      <c r="O2998" s="172">
        <f t="shared" si="251"/>
        <v>0</v>
      </c>
      <c r="P2998" s="172">
        <f t="shared" si="252"/>
        <v>0</v>
      </c>
    </row>
    <row r="2999" spans="12:16" ht="15" customHeight="1" x14ac:dyDescent="0.3">
      <c r="L2999" s="171" t="str">
        <f t="shared" si="249"/>
        <v>-</v>
      </c>
      <c r="M2999" s="172">
        <f t="shared" si="248"/>
        <v>0</v>
      </c>
      <c r="N2999" s="172">
        <f t="shared" si="250"/>
        <v>0</v>
      </c>
      <c r="O2999" s="172">
        <f t="shared" si="251"/>
        <v>0</v>
      </c>
      <c r="P2999" s="172">
        <f t="shared" si="252"/>
        <v>0</v>
      </c>
    </row>
    <row r="3000" spans="12:16" ht="15" customHeight="1" x14ac:dyDescent="0.3">
      <c r="L3000" s="171" t="str">
        <f t="shared" si="249"/>
        <v>-</v>
      </c>
      <c r="M3000" s="172">
        <f t="shared" si="248"/>
        <v>0</v>
      </c>
      <c r="N3000" s="172">
        <f t="shared" si="250"/>
        <v>0</v>
      </c>
      <c r="O3000" s="172">
        <f t="shared" si="251"/>
        <v>0</v>
      </c>
      <c r="P3000" s="172">
        <f t="shared" si="252"/>
        <v>0</v>
      </c>
    </row>
    <row r="3001" spans="12:16" ht="15" customHeight="1" x14ac:dyDescent="0.3">
      <c r="L3001" s="171" t="str">
        <f t="shared" si="249"/>
        <v>-</v>
      </c>
      <c r="M3001" s="172">
        <f t="shared" si="248"/>
        <v>0</v>
      </c>
      <c r="N3001" s="172">
        <f t="shared" si="250"/>
        <v>0</v>
      </c>
      <c r="O3001" s="172">
        <f t="shared" si="251"/>
        <v>0</v>
      </c>
      <c r="P3001" s="172">
        <f t="shared" si="252"/>
        <v>0</v>
      </c>
    </row>
    <row r="3002" spans="12:16" ht="15" customHeight="1" x14ac:dyDescent="0.3">
      <c r="L3002" s="171" t="str">
        <f t="shared" si="249"/>
        <v>-</v>
      </c>
      <c r="M3002" s="172">
        <f t="shared" si="248"/>
        <v>0</v>
      </c>
      <c r="N3002" s="172">
        <f t="shared" si="250"/>
        <v>0</v>
      </c>
      <c r="O3002" s="172">
        <f t="shared" si="251"/>
        <v>0</v>
      </c>
      <c r="P3002" s="172">
        <f t="shared" si="252"/>
        <v>0</v>
      </c>
    </row>
    <row r="3003" spans="12:16" ht="15" customHeight="1" x14ac:dyDescent="0.3">
      <c r="L3003" s="171" t="str">
        <f t="shared" si="249"/>
        <v>-</v>
      </c>
      <c r="M3003" s="172">
        <f t="shared" si="248"/>
        <v>0</v>
      </c>
      <c r="N3003" s="172">
        <f t="shared" si="250"/>
        <v>0</v>
      </c>
      <c r="O3003" s="172">
        <f t="shared" si="251"/>
        <v>0</v>
      </c>
      <c r="P3003" s="172">
        <f t="shared" si="252"/>
        <v>0</v>
      </c>
    </row>
    <row r="3004" spans="12:16" ht="15" customHeight="1" x14ac:dyDescent="0.3">
      <c r="L3004" s="171" t="str">
        <f t="shared" si="249"/>
        <v>-</v>
      </c>
      <c r="M3004" s="172">
        <f t="shared" si="248"/>
        <v>0</v>
      </c>
      <c r="N3004" s="172">
        <f t="shared" si="250"/>
        <v>0</v>
      </c>
      <c r="O3004" s="172">
        <f t="shared" si="251"/>
        <v>0</v>
      </c>
      <c r="P3004" s="172">
        <f t="shared" si="252"/>
        <v>0</v>
      </c>
    </row>
    <row r="3005" spans="12:16" ht="15" customHeight="1" x14ac:dyDescent="0.3">
      <c r="L3005" s="171" t="str">
        <f t="shared" si="249"/>
        <v>-</v>
      </c>
      <c r="M3005" s="172">
        <f t="shared" si="248"/>
        <v>0</v>
      </c>
      <c r="N3005" s="172">
        <f t="shared" si="250"/>
        <v>0</v>
      </c>
      <c r="O3005" s="172">
        <f t="shared" si="251"/>
        <v>0</v>
      </c>
      <c r="P3005" s="172">
        <f t="shared" si="252"/>
        <v>0</v>
      </c>
    </row>
    <row r="3006" spans="12:16" ht="15" customHeight="1" x14ac:dyDescent="0.3">
      <c r="L3006" s="171" t="str">
        <f t="shared" si="249"/>
        <v>-</v>
      </c>
      <c r="M3006" s="172">
        <f t="shared" si="248"/>
        <v>0</v>
      </c>
      <c r="N3006" s="172">
        <f t="shared" si="250"/>
        <v>0</v>
      </c>
      <c r="O3006" s="172">
        <f t="shared" si="251"/>
        <v>0</v>
      </c>
      <c r="P3006" s="172">
        <f t="shared" si="252"/>
        <v>0</v>
      </c>
    </row>
    <row r="3007" spans="12:16" ht="15" customHeight="1" x14ac:dyDescent="0.3">
      <c r="L3007" s="171" t="str">
        <f t="shared" si="249"/>
        <v>-</v>
      </c>
      <c r="M3007" s="172">
        <f t="shared" si="248"/>
        <v>0</v>
      </c>
      <c r="N3007" s="172">
        <f t="shared" si="250"/>
        <v>0</v>
      </c>
      <c r="O3007" s="172">
        <f t="shared" si="251"/>
        <v>0</v>
      </c>
      <c r="P3007" s="172">
        <f t="shared" si="252"/>
        <v>0</v>
      </c>
    </row>
    <row r="3008" spans="12:16" ht="15" customHeight="1" x14ac:dyDescent="0.3">
      <c r="L3008" s="171" t="str">
        <f t="shared" si="249"/>
        <v>-</v>
      </c>
      <c r="M3008" s="172">
        <f t="shared" si="248"/>
        <v>0</v>
      </c>
      <c r="N3008" s="172">
        <f t="shared" si="250"/>
        <v>0</v>
      </c>
      <c r="O3008" s="172">
        <f t="shared" si="251"/>
        <v>0</v>
      </c>
      <c r="P3008" s="172">
        <f t="shared" si="252"/>
        <v>0</v>
      </c>
    </row>
    <row r="3009" spans="12:16" ht="15" customHeight="1" x14ac:dyDescent="0.3">
      <c r="L3009" s="171" t="str">
        <f t="shared" si="249"/>
        <v>-</v>
      </c>
      <c r="M3009" s="172">
        <f t="shared" si="248"/>
        <v>0</v>
      </c>
      <c r="N3009" s="172">
        <f t="shared" si="250"/>
        <v>0</v>
      </c>
      <c r="O3009" s="172">
        <f t="shared" si="251"/>
        <v>0</v>
      </c>
      <c r="P3009" s="172">
        <f t="shared" si="252"/>
        <v>0</v>
      </c>
    </row>
    <row r="3010" spans="12:16" ht="15" customHeight="1" x14ac:dyDescent="0.3">
      <c r="L3010" s="171" t="str">
        <f t="shared" si="249"/>
        <v>-</v>
      </c>
      <c r="M3010" s="172">
        <f t="shared" si="248"/>
        <v>0</v>
      </c>
      <c r="N3010" s="172">
        <f t="shared" si="250"/>
        <v>0</v>
      </c>
      <c r="O3010" s="172">
        <f t="shared" si="251"/>
        <v>0</v>
      </c>
      <c r="P3010" s="172">
        <f t="shared" si="252"/>
        <v>0</v>
      </c>
    </row>
    <row r="3011" spans="12:16" ht="15" customHeight="1" x14ac:dyDescent="0.3">
      <c r="L3011" s="171" t="str">
        <f t="shared" si="249"/>
        <v>-</v>
      </c>
      <c r="M3011" s="172">
        <f t="shared" si="248"/>
        <v>0</v>
      </c>
      <c r="N3011" s="172">
        <f t="shared" si="250"/>
        <v>0</v>
      </c>
      <c r="O3011" s="172">
        <f t="shared" si="251"/>
        <v>0</v>
      </c>
      <c r="P3011" s="172">
        <f t="shared" si="252"/>
        <v>0</v>
      </c>
    </row>
    <row r="3012" spans="12:16" ht="15" customHeight="1" x14ac:dyDescent="0.3">
      <c r="L3012" s="171" t="str">
        <f t="shared" si="249"/>
        <v>-</v>
      </c>
      <c r="M3012" s="172">
        <f t="shared" si="248"/>
        <v>0</v>
      </c>
      <c r="N3012" s="172">
        <f t="shared" si="250"/>
        <v>0</v>
      </c>
      <c r="O3012" s="172">
        <f t="shared" si="251"/>
        <v>0</v>
      </c>
      <c r="P3012" s="172">
        <f t="shared" si="252"/>
        <v>0</v>
      </c>
    </row>
    <row r="3013" spans="12:16" ht="15" customHeight="1" x14ac:dyDescent="0.3">
      <c r="L3013" s="171" t="str">
        <f t="shared" si="249"/>
        <v>-</v>
      </c>
      <c r="M3013" s="172">
        <f t="shared" si="248"/>
        <v>0</v>
      </c>
      <c r="N3013" s="172">
        <f t="shared" si="250"/>
        <v>0</v>
      </c>
      <c r="O3013" s="172">
        <f t="shared" si="251"/>
        <v>0</v>
      </c>
      <c r="P3013" s="172">
        <f t="shared" si="252"/>
        <v>0</v>
      </c>
    </row>
    <row r="3014" spans="12:16" ht="15" customHeight="1" x14ac:dyDescent="0.3">
      <c r="L3014" s="171" t="str">
        <f t="shared" si="249"/>
        <v>-</v>
      </c>
      <c r="M3014" s="172">
        <f t="shared" si="248"/>
        <v>0</v>
      </c>
      <c r="N3014" s="172">
        <f t="shared" si="250"/>
        <v>0</v>
      </c>
      <c r="O3014" s="172">
        <f t="shared" si="251"/>
        <v>0</v>
      </c>
      <c r="P3014" s="172">
        <f t="shared" si="252"/>
        <v>0</v>
      </c>
    </row>
    <row r="3015" spans="12:16" ht="15" customHeight="1" x14ac:dyDescent="0.3">
      <c r="L3015" s="171" t="str">
        <f t="shared" si="249"/>
        <v>-</v>
      </c>
      <c r="M3015" s="172">
        <f t="shared" si="248"/>
        <v>0</v>
      </c>
      <c r="N3015" s="172">
        <f t="shared" si="250"/>
        <v>0</v>
      </c>
      <c r="O3015" s="172">
        <f t="shared" si="251"/>
        <v>0</v>
      </c>
      <c r="P3015" s="172">
        <f t="shared" si="252"/>
        <v>0</v>
      </c>
    </row>
    <row r="3016" spans="12:16" ht="15" customHeight="1" x14ac:dyDescent="0.3">
      <c r="L3016" s="171" t="str">
        <f t="shared" si="249"/>
        <v>-</v>
      </c>
      <c r="M3016" s="172">
        <f t="shared" si="248"/>
        <v>0</v>
      </c>
      <c r="N3016" s="172">
        <f t="shared" si="250"/>
        <v>0</v>
      </c>
      <c r="O3016" s="172">
        <f t="shared" si="251"/>
        <v>0</v>
      </c>
      <c r="P3016" s="172">
        <f t="shared" si="252"/>
        <v>0</v>
      </c>
    </row>
    <row r="3017" spans="12:16" ht="15" customHeight="1" x14ac:dyDescent="0.3">
      <c r="L3017" s="171" t="str">
        <f t="shared" si="249"/>
        <v>-</v>
      </c>
      <c r="M3017" s="172">
        <f t="shared" si="248"/>
        <v>0</v>
      </c>
      <c r="N3017" s="172">
        <f t="shared" si="250"/>
        <v>0</v>
      </c>
      <c r="O3017" s="172">
        <f t="shared" si="251"/>
        <v>0</v>
      </c>
      <c r="P3017" s="172">
        <f t="shared" si="252"/>
        <v>0</v>
      </c>
    </row>
    <row r="3018" spans="12:16" ht="15" customHeight="1" x14ac:dyDescent="0.3">
      <c r="L3018" s="171" t="str">
        <f t="shared" si="249"/>
        <v>-</v>
      </c>
      <c r="M3018" s="172">
        <f t="shared" si="248"/>
        <v>0</v>
      </c>
      <c r="N3018" s="172">
        <f t="shared" si="250"/>
        <v>0</v>
      </c>
      <c r="O3018" s="172">
        <f t="shared" si="251"/>
        <v>0</v>
      </c>
      <c r="P3018" s="172">
        <f t="shared" si="252"/>
        <v>0</v>
      </c>
    </row>
    <row r="3019" spans="12:16" ht="15" customHeight="1" x14ac:dyDescent="0.3">
      <c r="L3019" s="171" t="str">
        <f t="shared" si="249"/>
        <v>-</v>
      </c>
      <c r="M3019" s="172">
        <f t="shared" si="248"/>
        <v>0</v>
      </c>
      <c r="N3019" s="172">
        <f t="shared" si="250"/>
        <v>0</v>
      </c>
      <c r="O3019" s="172">
        <f t="shared" si="251"/>
        <v>0</v>
      </c>
      <c r="P3019" s="172">
        <f t="shared" si="252"/>
        <v>0</v>
      </c>
    </row>
    <row r="3020" spans="12:16" ht="15" customHeight="1" x14ac:dyDescent="0.3">
      <c r="L3020" s="171" t="str">
        <f t="shared" si="249"/>
        <v>-</v>
      </c>
      <c r="M3020" s="172">
        <f t="shared" si="248"/>
        <v>0</v>
      </c>
      <c r="N3020" s="172">
        <f t="shared" si="250"/>
        <v>0</v>
      </c>
      <c r="O3020" s="172">
        <f t="shared" si="251"/>
        <v>0</v>
      </c>
      <c r="P3020" s="172">
        <f t="shared" si="252"/>
        <v>0</v>
      </c>
    </row>
    <row r="3021" spans="12:16" ht="15" customHeight="1" x14ac:dyDescent="0.3">
      <c r="L3021" s="171" t="str">
        <f t="shared" si="249"/>
        <v>-</v>
      </c>
      <c r="M3021" s="172">
        <f t="shared" si="248"/>
        <v>0</v>
      </c>
      <c r="N3021" s="172">
        <f t="shared" si="250"/>
        <v>0</v>
      </c>
      <c r="O3021" s="172">
        <f t="shared" si="251"/>
        <v>0</v>
      </c>
      <c r="P3021" s="172">
        <f t="shared" si="252"/>
        <v>0</v>
      </c>
    </row>
    <row r="3022" spans="12:16" ht="15" customHeight="1" x14ac:dyDescent="0.3">
      <c r="L3022" s="171" t="str">
        <f t="shared" si="249"/>
        <v>-</v>
      </c>
      <c r="M3022" s="172">
        <f t="shared" si="248"/>
        <v>0</v>
      </c>
      <c r="N3022" s="172">
        <f t="shared" si="250"/>
        <v>0</v>
      </c>
      <c r="O3022" s="172">
        <f t="shared" si="251"/>
        <v>0</v>
      </c>
      <c r="P3022" s="172">
        <f t="shared" si="252"/>
        <v>0</v>
      </c>
    </row>
    <row r="3023" spans="12:16" ht="15" customHeight="1" x14ac:dyDescent="0.3">
      <c r="L3023" s="171" t="str">
        <f t="shared" si="249"/>
        <v>-</v>
      </c>
      <c r="M3023" s="172">
        <f t="shared" si="248"/>
        <v>0</v>
      </c>
      <c r="N3023" s="172">
        <f t="shared" si="250"/>
        <v>0</v>
      </c>
      <c r="O3023" s="172">
        <f t="shared" si="251"/>
        <v>0</v>
      </c>
      <c r="P3023" s="172">
        <f t="shared" si="252"/>
        <v>0</v>
      </c>
    </row>
    <row r="3024" spans="12:16" ht="15" customHeight="1" x14ac:dyDescent="0.3">
      <c r="L3024" s="171" t="str">
        <f t="shared" si="249"/>
        <v>-</v>
      </c>
      <c r="M3024" s="172">
        <f t="shared" si="248"/>
        <v>0</v>
      </c>
      <c r="N3024" s="172">
        <f t="shared" si="250"/>
        <v>0</v>
      </c>
      <c r="O3024" s="172">
        <f t="shared" si="251"/>
        <v>0</v>
      </c>
      <c r="P3024" s="172">
        <f t="shared" si="252"/>
        <v>0</v>
      </c>
    </row>
    <row r="3025" spans="12:16" ht="15" customHeight="1" x14ac:dyDescent="0.3">
      <c r="L3025" s="171" t="str">
        <f t="shared" si="249"/>
        <v>-</v>
      </c>
      <c r="M3025" s="172">
        <f t="shared" si="248"/>
        <v>0</v>
      </c>
      <c r="N3025" s="172">
        <f t="shared" si="250"/>
        <v>0</v>
      </c>
      <c r="O3025" s="172">
        <f t="shared" si="251"/>
        <v>0</v>
      </c>
      <c r="P3025" s="172">
        <f t="shared" si="252"/>
        <v>0</v>
      </c>
    </row>
    <row r="3026" spans="12:16" ht="15" customHeight="1" x14ac:dyDescent="0.3">
      <c r="L3026" s="171" t="str">
        <f t="shared" si="249"/>
        <v>-</v>
      </c>
      <c r="M3026" s="172">
        <f t="shared" si="248"/>
        <v>0</v>
      </c>
      <c r="N3026" s="172">
        <f t="shared" si="250"/>
        <v>0</v>
      </c>
      <c r="O3026" s="172">
        <f t="shared" si="251"/>
        <v>0</v>
      </c>
      <c r="P3026" s="172">
        <f t="shared" si="252"/>
        <v>0</v>
      </c>
    </row>
    <row r="3027" spans="12:16" ht="15" customHeight="1" x14ac:dyDescent="0.3">
      <c r="L3027" s="171" t="str">
        <f t="shared" si="249"/>
        <v>-</v>
      </c>
      <c r="M3027" s="172">
        <f t="shared" ref="M3027:M3090" si="253">IFERROR(VLOOKUP(L3027,$B$19:$E$80,4,FALSE),0)</f>
        <v>0</v>
      </c>
      <c r="N3027" s="172">
        <f t="shared" si="250"/>
        <v>0</v>
      </c>
      <c r="O3027" s="172">
        <f t="shared" si="251"/>
        <v>0</v>
      </c>
      <c r="P3027" s="172">
        <f t="shared" si="252"/>
        <v>0</v>
      </c>
    </row>
    <row r="3028" spans="12:16" ht="15" customHeight="1" x14ac:dyDescent="0.3">
      <c r="L3028" s="171" t="str">
        <f t="shared" ref="L3028:L3091" si="254">IFERROR(IF(MAX(L3027+1,$F$5+1)&gt;$J$10,"-",MAX(L3027+1,$F$5+1)),"-")</f>
        <v>-</v>
      </c>
      <c r="M3028" s="172">
        <f t="shared" si="253"/>
        <v>0</v>
      </c>
      <c r="N3028" s="172">
        <f t="shared" ref="N3028:N3091" si="255">IF(ISNUMBER(N3027),N3027-M3028,$E$8)</f>
        <v>0</v>
      </c>
      <c r="O3028" s="172">
        <f t="shared" ref="O3028:O3091" si="256">IFERROR(IF(ISNUMBER(N3027),N3027,$E$8)*IF(L3028&gt;=$J$8,$E$13,$E$12)/IF(MOD(YEAR(L3028),4),365,366)*IF(ISBLANK(L3027),L3028-$F$5,L3028-L3027),0)</f>
        <v>0</v>
      </c>
      <c r="P3028" s="172">
        <f t="shared" ref="P3028:P3091" si="257">IFERROR(IF(ISNUMBER(N3027),N3027,$E$8)*3%/IF(MOD(YEAR(L3028),4),365,366)*IF(ISBLANK(L3027),(L3028-$F$5),L3028-L3027),0)</f>
        <v>0</v>
      </c>
    </row>
    <row r="3029" spans="12:16" ht="15" customHeight="1" x14ac:dyDescent="0.3">
      <c r="L3029" s="171" t="str">
        <f t="shared" si="254"/>
        <v>-</v>
      </c>
      <c r="M3029" s="172">
        <f t="shared" si="253"/>
        <v>0</v>
      </c>
      <c r="N3029" s="172">
        <f t="shared" si="255"/>
        <v>0</v>
      </c>
      <c r="O3029" s="172">
        <f t="shared" si="256"/>
        <v>0</v>
      </c>
      <c r="P3029" s="172">
        <f t="shared" si="257"/>
        <v>0</v>
      </c>
    </row>
    <row r="3030" spans="12:16" ht="15" customHeight="1" x14ac:dyDescent="0.3">
      <c r="L3030" s="171" t="str">
        <f t="shared" si="254"/>
        <v>-</v>
      </c>
      <c r="M3030" s="172">
        <f t="shared" si="253"/>
        <v>0</v>
      </c>
      <c r="N3030" s="172">
        <f t="shared" si="255"/>
        <v>0</v>
      </c>
      <c r="O3030" s="172">
        <f t="shared" si="256"/>
        <v>0</v>
      </c>
      <c r="P3030" s="172">
        <f t="shared" si="257"/>
        <v>0</v>
      </c>
    </row>
    <row r="3031" spans="12:16" ht="15" customHeight="1" x14ac:dyDescent="0.3">
      <c r="L3031" s="171" t="str">
        <f t="shared" si="254"/>
        <v>-</v>
      </c>
      <c r="M3031" s="172">
        <f t="shared" si="253"/>
        <v>0</v>
      </c>
      <c r="N3031" s="172">
        <f t="shared" si="255"/>
        <v>0</v>
      </c>
      <c r="O3031" s="172">
        <f t="shared" si="256"/>
        <v>0</v>
      </c>
      <c r="P3031" s="172">
        <f t="shared" si="257"/>
        <v>0</v>
      </c>
    </row>
    <row r="3032" spans="12:16" ht="15" customHeight="1" x14ac:dyDescent="0.3">
      <c r="L3032" s="171" t="str">
        <f t="shared" si="254"/>
        <v>-</v>
      </c>
      <c r="M3032" s="172">
        <f t="shared" si="253"/>
        <v>0</v>
      </c>
      <c r="N3032" s="172">
        <f t="shared" si="255"/>
        <v>0</v>
      </c>
      <c r="O3032" s="172">
        <f t="shared" si="256"/>
        <v>0</v>
      </c>
      <c r="P3032" s="172">
        <f t="shared" si="257"/>
        <v>0</v>
      </c>
    </row>
    <row r="3033" spans="12:16" ht="15" customHeight="1" x14ac:dyDescent="0.3">
      <c r="L3033" s="171" t="str">
        <f t="shared" si="254"/>
        <v>-</v>
      </c>
      <c r="M3033" s="172">
        <f t="shared" si="253"/>
        <v>0</v>
      </c>
      <c r="N3033" s="172">
        <f t="shared" si="255"/>
        <v>0</v>
      </c>
      <c r="O3033" s="172">
        <f t="shared" si="256"/>
        <v>0</v>
      </c>
      <c r="P3033" s="172">
        <f t="shared" si="257"/>
        <v>0</v>
      </c>
    </row>
    <row r="3034" spans="12:16" ht="15" customHeight="1" x14ac:dyDescent="0.3">
      <c r="L3034" s="171" t="str">
        <f t="shared" si="254"/>
        <v>-</v>
      </c>
      <c r="M3034" s="172">
        <f t="shared" si="253"/>
        <v>0</v>
      </c>
      <c r="N3034" s="172">
        <f t="shared" si="255"/>
        <v>0</v>
      </c>
      <c r="O3034" s="172">
        <f t="shared" si="256"/>
        <v>0</v>
      </c>
      <c r="P3034" s="172">
        <f t="shared" si="257"/>
        <v>0</v>
      </c>
    </row>
    <row r="3035" spans="12:16" ht="15" customHeight="1" x14ac:dyDescent="0.3">
      <c r="L3035" s="171" t="str">
        <f t="shared" si="254"/>
        <v>-</v>
      </c>
      <c r="M3035" s="172">
        <f t="shared" si="253"/>
        <v>0</v>
      </c>
      <c r="N3035" s="172">
        <f t="shared" si="255"/>
        <v>0</v>
      </c>
      <c r="O3035" s="172">
        <f t="shared" si="256"/>
        <v>0</v>
      </c>
      <c r="P3035" s="172">
        <f t="shared" si="257"/>
        <v>0</v>
      </c>
    </row>
    <row r="3036" spans="12:16" ht="15" customHeight="1" x14ac:dyDescent="0.3">
      <c r="L3036" s="171" t="str">
        <f t="shared" si="254"/>
        <v>-</v>
      </c>
      <c r="M3036" s="172">
        <f t="shared" si="253"/>
        <v>0</v>
      </c>
      <c r="N3036" s="172">
        <f t="shared" si="255"/>
        <v>0</v>
      </c>
      <c r="O3036" s="172">
        <f t="shared" si="256"/>
        <v>0</v>
      </c>
      <c r="P3036" s="172">
        <f t="shared" si="257"/>
        <v>0</v>
      </c>
    </row>
    <row r="3037" spans="12:16" ht="15" customHeight="1" x14ac:dyDescent="0.3">
      <c r="L3037" s="171" t="str">
        <f t="shared" si="254"/>
        <v>-</v>
      </c>
      <c r="M3037" s="172">
        <f t="shared" si="253"/>
        <v>0</v>
      </c>
      <c r="N3037" s="172">
        <f t="shared" si="255"/>
        <v>0</v>
      </c>
      <c r="O3037" s="172">
        <f t="shared" si="256"/>
        <v>0</v>
      </c>
      <c r="P3037" s="172">
        <f t="shared" si="257"/>
        <v>0</v>
      </c>
    </row>
    <row r="3038" spans="12:16" ht="15" customHeight="1" x14ac:dyDescent="0.3">
      <c r="L3038" s="171" t="str">
        <f t="shared" si="254"/>
        <v>-</v>
      </c>
      <c r="M3038" s="172">
        <f t="shared" si="253"/>
        <v>0</v>
      </c>
      <c r="N3038" s="172">
        <f t="shared" si="255"/>
        <v>0</v>
      </c>
      <c r="O3038" s="172">
        <f t="shared" si="256"/>
        <v>0</v>
      </c>
      <c r="P3038" s="172">
        <f t="shared" si="257"/>
        <v>0</v>
      </c>
    </row>
    <row r="3039" spans="12:16" ht="15" customHeight="1" x14ac:dyDescent="0.3">
      <c r="L3039" s="171" t="str">
        <f t="shared" si="254"/>
        <v>-</v>
      </c>
      <c r="M3039" s="172">
        <f t="shared" si="253"/>
        <v>0</v>
      </c>
      <c r="N3039" s="172">
        <f t="shared" si="255"/>
        <v>0</v>
      </c>
      <c r="O3039" s="172">
        <f t="shared" si="256"/>
        <v>0</v>
      </c>
      <c r="P3039" s="172">
        <f t="shared" si="257"/>
        <v>0</v>
      </c>
    </row>
    <row r="3040" spans="12:16" ht="15" customHeight="1" x14ac:dyDescent="0.3">
      <c r="L3040" s="171" t="str">
        <f t="shared" si="254"/>
        <v>-</v>
      </c>
      <c r="M3040" s="172">
        <f t="shared" si="253"/>
        <v>0</v>
      </c>
      <c r="N3040" s="172">
        <f t="shared" si="255"/>
        <v>0</v>
      </c>
      <c r="O3040" s="172">
        <f t="shared" si="256"/>
        <v>0</v>
      </c>
      <c r="P3040" s="172">
        <f t="shared" si="257"/>
        <v>0</v>
      </c>
    </row>
    <row r="3041" spans="12:16" ht="15" customHeight="1" x14ac:dyDescent="0.3">
      <c r="L3041" s="171" t="str">
        <f t="shared" si="254"/>
        <v>-</v>
      </c>
      <c r="M3041" s="172">
        <f t="shared" si="253"/>
        <v>0</v>
      </c>
      <c r="N3041" s="172">
        <f t="shared" si="255"/>
        <v>0</v>
      </c>
      <c r="O3041" s="172">
        <f t="shared" si="256"/>
        <v>0</v>
      </c>
      <c r="P3041" s="172">
        <f t="shared" si="257"/>
        <v>0</v>
      </c>
    </row>
    <row r="3042" spans="12:16" ht="15" customHeight="1" x14ac:dyDescent="0.3">
      <c r="L3042" s="171" t="str">
        <f t="shared" si="254"/>
        <v>-</v>
      </c>
      <c r="M3042" s="172">
        <f t="shared" si="253"/>
        <v>0</v>
      </c>
      <c r="N3042" s="172">
        <f t="shared" si="255"/>
        <v>0</v>
      </c>
      <c r="O3042" s="172">
        <f t="shared" si="256"/>
        <v>0</v>
      </c>
      <c r="P3042" s="172">
        <f t="shared" si="257"/>
        <v>0</v>
      </c>
    </row>
    <row r="3043" spans="12:16" ht="15" customHeight="1" x14ac:dyDescent="0.3">
      <c r="L3043" s="171" t="str">
        <f t="shared" si="254"/>
        <v>-</v>
      </c>
      <c r="M3043" s="172">
        <f t="shared" si="253"/>
        <v>0</v>
      </c>
      <c r="N3043" s="172">
        <f t="shared" si="255"/>
        <v>0</v>
      </c>
      <c r="O3043" s="172">
        <f t="shared" si="256"/>
        <v>0</v>
      </c>
      <c r="P3043" s="172">
        <f t="shared" si="257"/>
        <v>0</v>
      </c>
    </row>
    <row r="3044" spans="12:16" ht="15" customHeight="1" x14ac:dyDescent="0.3">
      <c r="L3044" s="171" t="str">
        <f t="shared" si="254"/>
        <v>-</v>
      </c>
      <c r="M3044" s="172">
        <f t="shared" si="253"/>
        <v>0</v>
      </c>
      <c r="N3044" s="172">
        <f t="shared" si="255"/>
        <v>0</v>
      </c>
      <c r="O3044" s="172">
        <f t="shared" si="256"/>
        <v>0</v>
      </c>
      <c r="P3044" s="172">
        <f t="shared" si="257"/>
        <v>0</v>
      </c>
    </row>
    <row r="3045" spans="12:16" ht="15" customHeight="1" x14ac:dyDescent="0.3">
      <c r="L3045" s="171" t="str">
        <f t="shared" si="254"/>
        <v>-</v>
      </c>
      <c r="M3045" s="172">
        <f t="shared" si="253"/>
        <v>0</v>
      </c>
      <c r="N3045" s="172">
        <f t="shared" si="255"/>
        <v>0</v>
      </c>
      <c r="O3045" s="172">
        <f t="shared" si="256"/>
        <v>0</v>
      </c>
      <c r="P3045" s="172">
        <f t="shared" si="257"/>
        <v>0</v>
      </c>
    </row>
    <row r="3046" spans="12:16" ht="15" customHeight="1" x14ac:dyDescent="0.3">
      <c r="L3046" s="171" t="str">
        <f t="shared" si="254"/>
        <v>-</v>
      </c>
      <c r="M3046" s="172">
        <f t="shared" si="253"/>
        <v>0</v>
      </c>
      <c r="N3046" s="172">
        <f t="shared" si="255"/>
        <v>0</v>
      </c>
      <c r="O3046" s="172">
        <f t="shared" si="256"/>
        <v>0</v>
      </c>
      <c r="P3046" s="172">
        <f t="shared" si="257"/>
        <v>0</v>
      </c>
    </row>
    <row r="3047" spans="12:16" ht="15" customHeight="1" x14ac:dyDescent="0.3">
      <c r="L3047" s="171" t="str">
        <f t="shared" si="254"/>
        <v>-</v>
      </c>
      <c r="M3047" s="172">
        <f t="shared" si="253"/>
        <v>0</v>
      </c>
      <c r="N3047" s="172">
        <f t="shared" si="255"/>
        <v>0</v>
      </c>
      <c r="O3047" s="172">
        <f t="shared" si="256"/>
        <v>0</v>
      </c>
      <c r="P3047" s="172">
        <f t="shared" si="257"/>
        <v>0</v>
      </c>
    </row>
    <row r="3048" spans="12:16" ht="15" customHeight="1" x14ac:dyDescent="0.3">
      <c r="L3048" s="171" t="str">
        <f t="shared" si="254"/>
        <v>-</v>
      </c>
      <c r="M3048" s="172">
        <f t="shared" si="253"/>
        <v>0</v>
      </c>
      <c r="N3048" s="172">
        <f t="shared" si="255"/>
        <v>0</v>
      </c>
      <c r="O3048" s="172">
        <f t="shared" si="256"/>
        <v>0</v>
      </c>
      <c r="P3048" s="172">
        <f t="shared" si="257"/>
        <v>0</v>
      </c>
    </row>
    <row r="3049" spans="12:16" ht="15" customHeight="1" x14ac:dyDescent="0.3">
      <c r="L3049" s="171" t="str">
        <f t="shared" si="254"/>
        <v>-</v>
      </c>
      <c r="M3049" s="172">
        <f t="shared" si="253"/>
        <v>0</v>
      </c>
      <c r="N3049" s="172">
        <f t="shared" si="255"/>
        <v>0</v>
      </c>
      <c r="O3049" s="172">
        <f t="shared" si="256"/>
        <v>0</v>
      </c>
      <c r="P3049" s="172">
        <f t="shared" si="257"/>
        <v>0</v>
      </c>
    </row>
    <row r="3050" spans="12:16" ht="15" customHeight="1" x14ac:dyDescent="0.3">
      <c r="L3050" s="171" t="str">
        <f t="shared" si="254"/>
        <v>-</v>
      </c>
      <c r="M3050" s="172">
        <f t="shared" si="253"/>
        <v>0</v>
      </c>
      <c r="N3050" s="172">
        <f t="shared" si="255"/>
        <v>0</v>
      </c>
      <c r="O3050" s="172">
        <f t="shared" si="256"/>
        <v>0</v>
      </c>
      <c r="P3050" s="172">
        <f t="shared" si="257"/>
        <v>0</v>
      </c>
    </row>
    <row r="3051" spans="12:16" ht="15" customHeight="1" x14ac:dyDescent="0.3">
      <c r="L3051" s="171" t="str">
        <f t="shared" si="254"/>
        <v>-</v>
      </c>
      <c r="M3051" s="172">
        <f t="shared" si="253"/>
        <v>0</v>
      </c>
      <c r="N3051" s="172">
        <f t="shared" si="255"/>
        <v>0</v>
      </c>
      <c r="O3051" s="172">
        <f t="shared" si="256"/>
        <v>0</v>
      </c>
      <c r="P3051" s="172">
        <f t="shared" si="257"/>
        <v>0</v>
      </c>
    </row>
    <row r="3052" spans="12:16" ht="15" customHeight="1" x14ac:dyDescent="0.3">
      <c r="L3052" s="171" t="str">
        <f t="shared" si="254"/>
        <v>-</v>
      </c>
      <c r="M3052" s="172">
        <f t="shared" si="253"/>
        <v>0</v>
      </c>
      <c r="N3052" s="172">
        <f t="shared" si="255"/>
        <v>0</v>
      </c>
      <c r="O3052" s="172">
        <f t="shared" si="256"/>
        <v>0</v>
      </c>
      <c r="P3052" s="172">
        <f t="shared" si="257"/>
        <v>0</v>
      </c>
    </row>
    <row r="3053" spans="12:16" ht="15" customHeight="1" x14ac:dyDescent="0.3">
      <c r="L3053" s="171" t="str">
        <f t="shared" si="254"/>
        <v>-</v>
      </c>
      <c r="M3053" s="172">
        <f t="shared" si="253"/>
        <v>0</v>
      </c>
      <c r="N3053" s="172">
        <f t="shared" si="255"/>
        <v>0</v>
      </c>
      <c r="O3053" s="172">
        <f t="shared" si="256"/>
        <v>0</v>
      </c>
      <c r="P3053" s="172">
        <f t="shared" si="257"/>
        <v>0</v>
      </c>
    </row>
    <row r="3054" spans="12:16" ht="15" customHeight="1" x14ac:dyDescent="0.3">
      <c r="L3054" s="171" t="str">
        <f t="shared" si="254"/>
        <v>-</v>
      </c>
      <c r="M3054" s="172">
        <f t="shared" si="253"/>
        <v>0</v>
      </c>
      <c r="N3054" s="172">
        <f t="shared" si="255"/>
        <v>0</v>
      </c>
      <c r="O3054" s="172">
        <f t="shared" si="256"/>
        <v>0</v>
      </c>
      <c r="P3054" s="172">
        <f t="shared" si="257"/>
        <v>0</v>
      </c>
    </row>
    <row r="3055" spans="12:16" ht="15" customHeight="1" x14ac:dyDescent="0.3">
      <c r="L3055" s="171" t="str">
        <f t="shared" si="254"/>
        <v>-</v>
      </c>
      <c r="M3055" s="172">
        <f t="shared" si="253"/>
        <v>0</v>
      </c>
      <c r="N3055" s="172">
        <f t="shared" si="255"/>
        <v>0</v>
      </c>
      <c r="O3055" s="172">
        <f t="shared" si="256"/>
        <v>0</v>
      </c>
      <c r="P3055" s="172">
        <f t="shared" si="257"/>
        <v>0</v>
      </c>
    </row>
    <row r="3056" spans="12:16" ht="15" customHeight="1" x14ac:dyDescent="0.3">
      <c r="L3056" s="171" t="str">
        <f t="shared" si="254"/>
        <v>-</v>
      </c>
      <c r="M3056" s="172">
        <f t="shared" si="253"/>
        <v>0</v>
      </c>
      <c r="N3056" s="172">
        <f t="shared" si="255"/>
        <v>0</v>
      </c>
      <c r="O3056" s="172">
        <f t="shared" si="256"/>
        <v>0</v>
      </c>
      <c r="P3056" s="172">
        <f t="shared" si="257"/>
        <v>0</v>
      </c>
    </row>
    <row r="3057" spans="12:16" ht="15" customHeight="1" x14ac:dyDescent="0.3">
      <c r="L3057" s="171" t="str">
        <f t="shared" si="254"/>
        <v>-</v>
      </c>
      <c r="M3057" s="172">
        <f t="shared" si="253"/>
        <v>0</v>
      </c>
      <c r="N3057" s="172">
        <f t="shared" si="255"/>
        <v>0</v>
      </c>
      <c r="O3057" s="172">
        <f t="shared" si="256"/>
        <v>0</v>
      </c>
      <c r="P3057" s="172">
        <f t="shared" si="257"/>
        <v>0</v>
      </c>
    </row>
    <row r="3058" spans="12:16" ht="15" customHeight="1" x14ac:dyDescent="0.3">
      <c r="L3058" s="171" t="str">
        <f t="shared" si="254"/>
        <v>-</v>
      </c>
      <c r="M3058" s="172">
        <f t="shared" si="253"/>
        <v>0</v>
      </c>
      <c r="N3058" s="172">
        <f t="shared" si="255"/>
        <v>0</v>
      </c>
      <c r="O3058" s="172">
        <f t="shared" si="256"/>
        <v>0</v>
      </c>
      <c r="P3058" s="172">
        <f t="shared" si="257"/>
        <v>0</v>
      </c>
    </row>
    <row r="3059" spans="12:16" ht="15" customHeight="1" x14ac:dyDescent="0.3">
      <c r="L3059" s="171" t="str">
        <f t="shared" si="254"/>
        <v>-</v>
      </c>
      <c r="M3059" s="172">
        <f t="shared" si="253"/>
        <v>0</v>
      </c>
      <c r="N3059" s="172">
        <f t="shared" si="255"/>
        <v>0</v>
      </c>
      <c r="O3059" s="172">
        <f t="shared" si="256"/>
        <v>0</v>
      </c>
      <c r="P3059" s="172">
        <f t="shared" si="257"/>
        <v>0</v>
      </c>
    </row>
    <row r="3060" spans="12:16" ht="15" customHeight="1" x14ac:dyDescent="0.3">
      <c r="L3060" s="171" t="str">
        <f t="shared" si="254"/>
        <v>-</v>
      </c>
      <c r="M3060" s="172">
        <f t="shared" si="253"/>
        <v>0</v>
      </c>
      <c r="N3060" s="172">
        <f t="shared" si="255"/>
        <v>0</v>
      </c>
      <c r="O3060" s="172">
        <f t="shared" si="256"/>
        <v>0</v>
      </c>
      <c r="P3060" s="172">
        <f t="shared" si="257"/>
        <v>0</v>
      </c>
    </row>
    <row r="3061" spans="12:16" ht="15" customHeight="1" x14ac:dyDescent="0.3">
      <c r="L3061" s="171" t="str">
        <f t="shared" si="254"/>
        <v>-</v>
      </c>
      <c r="M3061" s="172">
        <f t="shared" si="253"/>
        <v>0</v>
      </c>
      <c r="N3061" s="172">
        <f t="shared" si="255"/>
        <v>0</v>
      </c>
      <c r="O3061" s="172">
        <f t="shared" si="256"/>
        <v>0</v>
      </c>
      <c r="P3061" s="172">
        <f t="shared" si="257"/>
        <v>0</v>
      </c>
    </row>
    <row r="3062" spans="12:16" ht="15" customHeight="1" x14ac:dyDescent="0.3">
      <c r="L3062" s="171" t="str">
        <f t="shared" si="254"/>
        <v>-</v>
      </c>
      <c r="M3062" s="172">
        <f t="shared" si="253"/>
        <v>0</v>
      </c>
      <c r="N3062" s="172">
        <f t="shared" si="255"/>
        <v>0</v>
      </c>
      <c r="O3062" s="172">
        <f t="shared" si="256"/>
        <v>0</v>
      </c>
      <c r="P3062" s="172">
        <f t="shared" si="257"/>
        <v>0</v>
      </c>
    </row>
    <row r="3063" spans="12:16" ht="15" customHeight="1" x14ac:dyDescent="0.3">
      <c r="L3063" s="171" t="str">
        <f t="shared" si="254"/>
        <v>-</v>
      </c>
      <c r="M3063" s="172">
        <f t="shared" si="253"/>
        <v>0</v>
      </c>
      <c r="N3063" s="172">
        <f t="shared" si="255"/>
        <v>0</v>
      </c>
      <c r="O3063" s="172">
        <f t="shared" si="256"/>
        <v>0</v>
      </c>
      <c r="P3063" s="172">
        <f t="shared" si="257"/>
        <v>0</v>
      </c>
    </row>
    <row r="3064" spans="12:16" ht="15" customHeight="1" x14ac:dyDescent="0.3">
      <c r="L3064" s="171" t="str">
        <f t="shared" si="254"/>
        <v>-</v>
      </c>
      <c r="M3064" s="172">
        <f t="shared" si="253"/>
        <v>0</v>
      </c>
      <c r="N3064" s="172">
        <f t="shared" si="255"/>
        <v>0</v>
      </c>
      <c r="O3064" s="172">
        <f t="shared" si="256"/>
        <v>0</v>
      </c>
      <c r="P3064" s="172">
        <f t="shared" si="257"/>
        <v>0</v>
      </c>
    </row>
    <row r="3065" spans="12:16" ht="15" customHeight="1" x14ac:dyDescent="0.3">
      <c r="L3065" s="171" t="str">
        <f t="shared" si="254"/>
        <v>-</v>
      </c>
      <c r="M3065" s="172">
        <f t="shared" si="253"/>
        <v>0</v>
      </c>
      <c r="N3065" s="172">
        <f t="shared" si="255"/>
        <v>0</v>
      </c>
      <c r="O3065" s="172">
        <f t="shared" si="256"/>
        <v>0</v>
      </c>
      <c r="P3065" s="172">
        <f t="shared" si="257"/>
        <v>0</v>
      </c>
    </row>
    <row r="3066" spans="12:16" ht="15" customHeight="1" x14ac:dyDescent="0.3">
      <c r="L3066" s="171" t="str">
        <f t="shared" si="254"/>
        <v>-</v>
      </c>
      <c r="M3066" s="172">
        <f t="shared" si="253"/>
        <v>0</v>
      </c>
      <c r="N3066" s="172">
        <f t="shared" si="255"/>
        <v>0</v>
      </c>
      <c r="O3066" s="172">
        <f t="shared" si="256"/>
        <v>0</v>
      </c>
      <c r="P3066" s="172">
        <f t="shared" si="257"/>
        <v>0</v>
      </c>
    </row>
    <row r="3067" spans="12:16" ht="15" customHeight="1" x14ac:dyDescent="0.3">
      <c r="L3067" s="171" t="str">
        <f t="shared" si="254"/>
        <v>-</v>
      </c>
      <c r="M3067" s="172">
        <f t="shared" si="253"/>
        <v>0</v>
      </c>
      <c r="N3067" s="172">
        <f t="shared" si="255"/>
        <v>0</v>
      </c>
      <c r="O3067" s="172">
        <f t="shared" si="256"/>
        <v>0</v>
      </c>
      <c r="P3067" s="172">
        <f t="shared" si="257"/>
        <v>0</v>
      </c>
    </row>
    <row r="3068" spans="12:16" ht="15" customHeight="1" x14ac:dyDescent="0.3">
      <c r="L3068" s="171" t="str">
        <f t="shared" si="254"/>
        <v>-</v>
      </c>
      <c r="M3068" s="172">
        <f t="shared" si="253"/>
        <v>0</v>
      </c>
      <c r="N3068" s="172">
        <f t="shared" si="255"/>
        <v>0</v>
      </c>
      <c r="O3068" s="172">
        <f t="shared" si="256"/>
        <v>0</v>
      </c>
      <c r="P3068" s="172">
        <f t="shared" si="257"/>
        <v>0</v>
      </c>
    </row>
    <row r="3069" spans="12:16" ht="15" customHeight="1" x14ac:dyDescent="0.3">
      <c r="L3069" s="171" t="str">
        <f t="shared" si="254"/>
        <v>-</v>
      </c>
      <c r="M3069" s="172">
        <f t="shared" si="253"/>
        <v>0</v>
      </c>
      <c r="N3069" s="172">
        <f t="shared" si="255"/>
        <v>0</v>
      </c>
      <c r="O3069" s="172">
        <f t="shared" si="256"/>
        <v>0</v>
      </c>
      <c r="P3069" s="172">
        <f t="shared" si="257"/>
        <v>0</v>
      </c>
    </row>
    <row r="3070" spans="12:16" ht="15" customHeight="1" x14ac:dyDescent="0.3">
      <c r="L3070" s="171" t="str">
        <f t="shared" si="254"/>
        <v>-</v>
      </c>
      <c r="M3070" s="172">
        <f t="shared" si="253"/>
        <v>0</v>
      </c>
      <c r="N3070" s="172">
        <f t="shared" si="255"/>
        <v>0</v>
      </c>
      <c r="O3070" s="172">
        <f t="shared" si="256"/>
        <v>0</v>
      </c>
      <c r="P3070" s="172">
        <f t="shared" si="257"/>
        <v>0</v>
      </c>
    </row>
    <row r="3071" spans="12:16" ht="15" customHeight="1" x14ac:dyDescent="0.3">
      <c r="L3071" s="171" t="str">
        <f t="shared" si="254"/>
        <v>-</v>
      </c>
      <c r="M3071" s="172">
        <f t="shared" si="253"/>
        <v>0</v>
      </c>
      <c r="N3071" s="172">
        <f t="shared" si="255"/>
        <v>0</v>
      </c>
      <c r="O3071" s="172">
        <f t="shared" si="256"/>
        <v>0</v>
      </c>
      <c r="P3071" s="172">
        <f t="shared" si="257"/>
        <v>0</v>
      </c>
    </row>
    <row r="3072" spans="12:16" ht="15" customHeight="1" x14ac:dyDescent="0.3">
      <c r="L3072" s="171" t="str">
        <f t="shared" si="254"/>
        <v>-</v>
      </c>
      <c r="M3072" s="172">
        <f t="shared" si="253"/>
        <v>0</v>
      </c>
      <c r="N3072" s="172">
        <f t="shared" si="255"/>
        <v>0</v>
      </c>
      <c r="O3072" s="172">
        <f t="shared" si="256"/>
        <v>0</v>
      </c>
      <c r="P3072" s="172">
        <f t="shared" si="257"/>
        <v>0</v>
      </c>
    </row>
    <row r="3073" spans="12:16" ht="15" customHeight="1" x14ac:dyDescent="0.3">
      <c r="L3073" s="171" t="str">
        <f t="shared" si="254"/>
        <v>-</v>
      </c>
      <c r="M3073" s="172">
        <f t="shared" si="253"/>
        <v>0</v>
      </c>
      <c r="N3073" s="172">
        <f t="shared" si="255"/>
        <v>0</v>
      </c>
      <c r="O3073" s="172">
        <f t="shared" si="256"/>
        <v>0</v>
      </c>
      <c r="P3073" s="172">
        <f t="shared" si="257"/>
        <v>0</v>
      </c>
    </row>
    <row r="3074" spans="12:16" ht="15" customHeight="1" x14ac:dyDescent="0.3">
      <c r="L3074" s="171" t="str">
        <f t="shared" si="254"/>
        <v>-</v>
      </c>
      <c r="M3074" s="172">
        <f t="shared" si="253"/>
        <v>0</v>
      </c>
      <c r="N3074" s="172">
        <f t="shared" si="255"/>
        <v>0</v>
      </c>
      <c r="O3074" s="172">
        <f t="shared" si="256"/>
        <v>0</v>
      </c>
      <c r="P3074" s="172">
        <f t="shared" si="257"/>
        <v>0</v>
      </c>
    </row>
    <row r="3075" spans="12:16" ht="15" customHeight="1" x14ac:dyDescent="0.3">
      <c r="L3075" s="171" t="str">
        <f t="shared" si="254"/>
        <v>-</v>
      </c>
      <c r="M3075" s="172">
        <f t="shared" si="253"/>
        <v>0</v>
      </c>
      <c r="N3075" s="172">
        <f t="shared" si="255"/>
        <v>0</v>
      </c>
      <c r="O3075" s="172">
        <f t="shared" si="256"/>
        <v>0</v>
      </c>
      <c r="P3075" s="172">
        <f t="shared" si="257"/>
        <v>0</v>
      </c>
    </row>
    <row r="3076" spans="12:16" ht="15" customHeight="1" x14ac:dyDescent="0.3">
      <c r="L3076" s="171" t="str">
        <f t="shared" si="254"/>
        <v>-</v>
      </c>
      <c r="M3076" s="172">
        <f t="shared" si="253"/>
        <v>0</v>
      </c>
      <c r="N3076" s="172">
        <f t="shared" si="255"/>
        <v>0</v>
      </c>
      <c r="O3076" s="172">
        <f t="shared" si="256"/>
        <v>0</v>
      </c>
      <c r="P3076" s="172">
        <f t="shared" si="257"/>
        <v>0</v>
      </c>
    </row>
    <row r="3077" spans="12:16" ht="15" customHeight="1" x14ac:dyDescent="0.3">
      <c r="L3077" s="171" t="str">
        <f t="shared" si="254"/>
        <v>-</v>
      </c>
      <c r="M3077" s="172">
        <f t="shared" si="253"/>
        <v>0</v>
      </c>
      <c r="N3077" s="172">
        <f t="shared" si="255"/>
        <v>0</v>
      </c>
      <c r="O3077" s="172">
        <f t="shared" si="256"/>
        <v>0</v>
      </c>
      <c r="P3077" s="172">
        <f t="shared" si="257"/>
        <v>0</v>
      </c>
    </row>
    <row r="3078" spans="12:16" ht="15" customHeight="1" x14ac:dyDescent="0.3">
      <c r="L3078" s="171" t="str">
        <f t="shared" si="254"/>
        <v>-</v>
      </c>
      <c r="M3078" s="172">
        <f t="shared" si="253"/>
        <v>0</v>
      </c>
      <c r="N3078" s="172">
        <f t="shared" si="255"/>
        <v>0</v>
      </c>
      <c r="O3078" s="172">
        <f t="shared" si="256"/>
        <v>0</v>
      </c>
      <c r="P3078" s="172">
        <f t="shared" si="257"/>
        <v>0</v>
      </c>
    </row>
    <row r="3079" spans="12:16" ht="15" customHeight="1" x14ac:dyDescent="0.3">
      <c r="L3079" s="171" t="str">
        <f t="shared" si="254"/>
        <v>-</v>
      </c>
      <c r="M3079" s="172">
        <f t="shared" si="253"/>
        <v>0</v>
      </c>
      <c r="N3079" s="172">
        <f t="shared" si="255"/>
        <v>0</v>
      </c>
      <c r="O3079" s="172">
        <f t="shared" si="256"/>
        <v>0</v>
      </c>
      <c r="P3079" s="172">
        <f t="shared" si="257"/>
        <v>0</v>
      </c>
    </row>
    <row r="3080" spans="12:16" ht="15" customHeight="1" x14ac:dyDescent="0.3">
      <c r="L3080" s="171" t="str">
        <f t="shared" si="254"/>
        <v>-</v>
      </c>
      <c r="M3080" s="172">
        <f t="shared" si="253"/>
        <v>0</v>
      </c>
      <c r="N3080" s="172">
        <f t="shared" si="255"/>
        <v>0</v>
      </c>
      <c r="O3080" s="172">
        <f t="shared" si="256"/>
        <v>0</v>
      </c>
      <c r="P3080" s="172">
        <f t="shared" si="257"/>
        <v>0</v>
      </c>
    </row>
    <row r="3081" spans="12:16" ht="15" customHeight="1" x14ac:dyDescent="0.3">
      <c r="L3081" s="171" t="str">
        <f t="shared" si="254"/>
        <v>-</v>
      </c>
      <c r="M3081" s="172">
        <f t="shared" si="253"/>
        <v>0</v>
      </c>
      <c r="N3081" s="172">
        <f t="shared" si="255"/>
        <v>0</v>
      </c>
      <c r="O3081" s="172">
        <f t="shared" si="256"/>
        <v>0</v>
      </c>
      <c r="P3081" s="172">
        <f t="shared" si="257"/>
        <v>0</v>
      </c>
    </row>
    <row r="3082" spans="12:16" ht="15" customHeight="1" x14ac:dyDescent="0.3">
      <c r="L3082" s="171" t="str">
        <f t="shared" si="254"/>
        <v>-</v>
      </c>
      <c r="M3082" s="172">
        <f t="shared" si="253"/>
        <v>0</v>
      </c>
      <c r="N3082" s="172">
        <f t="shared" si="255"/>
        <v>0</v>
      </c>
      <c r="O3082" s="172">
        <f t="shared" si="256"/>
        <v>0</v>
      </c>
      <c r="P3082" s="172">
        <f t="shared" si="257"/>
        <v>0</v>
      </c>
    </row>
    <row r="3083" spans="12:16" ht="15" customHeight="1" x14ac:dyDescent="0.3">
      <c r="L3083" s="171" t="str">
        <f t="shared" si="254"/>
        <v>-</v>
      </c>
      <c r="M3083" s="172">
        <f t="shared" si="253"/>
        <v>0</v>
      </c>
      <c r="N3083" s="172">
        <f t="shared" si="255"/>
        <v>0</v>
      </c>
      <c r="O3083" s="172">
        <f t="shared" si="256"/>
        <v>0</v>
      </c>
      <c r="P3083" s="172">
        <f t="shared" si="257"/>
        <v>0</v>
      </c>
    </row>
    <row r="3084" spans="12:16" ht="15" customHeight="1" x14ac:dyDescent="0.3">
      <c r="L3084" s="171" t="str">
        <f t="shared" si="254"/>
        <v>-</v>
      </c>
      <c r="M3084" s="172">
        <f t="shared" si="253"/>
        <v>0</v>
      </c>
      <c r="N3084" s="172">
        <f t="shared" si="255"/>
        <v>0</v>
      </c>
      <c r="O3084" s="172">
        <f t="shared" si="256"/>
        <v>0</v>
      </c>
      <c r="P3084" s="172">
        <f t="shared" si="257"/>
        <v>0</v>
      </c>
    </row>
    <row r="3085" spans="12:16" ht="15" customHeight="1" x14ac:dyDescent="0.3">
      <c r="L3085" s="171" t="str">
        <f t="shared" si="254"/>
        <v>-</v>
      </c>
      <c r="M3085" s="172">
        <f t="shared" si="253"/>
        <v>0</v>
      </c>
      <c r="N3085" s="172">
        <f t="shared" si="255"/>
        <v>0</v>
      </c>
      <c r="O3085" s="172">
        <f t="shared" si="256"/>
        <v>0</v>
      </c>
      <c r="P3085" s="172">
        <f t="shared" si="257"/>
        <v>0</v>
      </c>
    </row>
    <row r="3086" spans="12:16" ht="15" customHeight="1" x14ac:dyDescent="0.3">
      <c r="L3086" s="171" t="str">
        <f t="shared" si="254"/>
        <v>-</v>
      </c>
      <c r="M3086" s="172">
        <f t="shared" si="253"/>
        <v>0</v>
      </c>
      <c r="N3086" s="172">
        <f t="shared" si="255"/>
        <v>0</v>
      </c>
      <c r="O3086" s="172">
        <f t="shared" si="256"/>
        <v>0</v>
      </c>
      <c r="P3086" s="172">
        <f t="shared" si="257"/>
        <v>0</v>
      </c>
    </row>
    <row r="3087" spans="12:16" ht="15" customHeight="1" x14ac:dyDescent="0.3">
      <c r="L3087" s="171" t="str">
        <f t="shared" si="254"/>
        <v>-</v>
      </c>
      <c r="M3087" s="172">
        <f t="shared" si="253"/>
        <v>0</v>
      </c>
      <c r="N3087" s="172">
        <f t="shared" si="255"/>
        <v>0</v>
      </c>
      <c r="O3087" s="172">
        <f t="shared" si="256"/>
        <v>0</v>
      </c>
      <c r="P3087" s="172">
        <f t="shared" si="257"/>
        <v>0</v>
      </c>
    </row>
    <row r="3088" spans="12:16" ht="15" customHeight="1" x14ac:dyDescent="0.3">
      <c r="L3088" s="171" t="str">
        <f t="shared" si="254"/>
        <v>-</v>
      </c>
      <c r="M3088" s="172">
        <f t="shared" si="253"/>
        <v>0</v>
      </c>
      <c r="N3088" s="172">
        <f t="shared" si="255"/>
        <v>0</v>
      </c>
      <c r="O3088" s="172">
        <f t="shared" si="256"/>
        <v>0</v>
      </c>
      <c r="P3088" s="172">
        <f t="shared" si="257"/>
        <v>0</v>
      </c>
    </row>
    <row r="3089" spans="12:16" ht="15" customHeight="1" x14ac:dyDescent="0.3">
      <c r="L3089" s="171" t="str">
        <f t="shared" si="254"/>
        <v>-</v>
      </c>
      <c r="M3089" s="172">
        <f t="shared" si="253"/>
        <v>0</v>
      </c>
      <c r="N3089" s="172">
        <f t="shared" si="255"/>
        <v>0</v>
      </c>
      <c r="O3089" s="172">
        <f t="shared" si="256"/>
        <v>0</v>
      </c>
      <c r="P3089" s="172">
        <f t="shared" si="257"/>
        <v>0</v>
      </c>
    </row>
    <row r="3090" spans="12:16" ht="15" customHeight="1" x14ac:dyDescent="0.3">
      <c r="L3090" s="171" t="str">
        <f t="shared" si="254"/>
        <v>-</v>
      </c>
      <c r="M3090" s="172">
        <f t="shared" si="253"/>
        <v>0</v>
      </c>
      <c r="N3090" s="172">
        <f t="shared" si="255"/>
        <v>0</v>
      </c>
      <c r="O3090" s="172">
        <f t="shared" si="256"/>
        <v>0</v>
      </c>
      <c r="P3090" s="172">
        <f t="shared" si="257"/>
        <v>0</v>
      </c>
    </row>
    <row r="3091" spans="12:16" ht="15" customHeight="1" x14ac:dyDescent="0.3">
      <c r="L3091" s="171" t="str">
        <f t="shared" si="254"/>
        <v>-</v>
      </c>
      <c r="M3091" s="172">
        <f t="shared" ref="M3091:M3154" si="258">IFERROR(VLOOKUP(L3091,$B$19:$E$80,4,FALSE),0)</f>
        <v>0</v>
      </c>
      <c r="N3091" s="172">
        <f t="shared" si="255"/>
        <v>0</v>
      </c>
      <c r="O3091" s="172">
        <f t="shared" si="256"/>
        <v>0</v>
      </c>
      <c r="P3091" s="172">
        <f t="shared" si="257"/>
        <v>0</v>
      </c>
    </row>
    <row r="3092" spans="12:16" ht="15" customHeight="1" x14ac:dyDescent="0.3">
      <c r="L3092" s="171" t="str">
        <f t="shared" ref="L3092:L3155" si="259">IFERROR(IF(MAX(L3091+1,$F$5+1)&gt;$J$10,"-",MAX(L3091+1,$F$5+1)),"-")</f>
        <v>-</v>
      </c>
      <c r="M3092" s="172">
        <f t="shared" si="258"/>
        <v>0</v>
      </c>
      <c r="N3092" s="172">
        <f t="shared" ref="N3092:N3155" si="260">IF(ISNUMBER(N3091),N3091-M3092,$E$8)</f>
        <v>0</v>
      </c>
      <c r="O3092" s="172">
        <f t="shared" ref="O3092:O3155" si="261">IFERROR(IF(ISNUMBER(N3091),N3091,$E$8)*IF(L3092&gt;=$J$8,$E$13,$E$12)/IF(MOD(YEAR(L3092),4),365,366)*IF(ISBLANK(L3091),L3092-$F$5,L3092-L3091),0)</f>
        <v>0</v>
      </c>
      <c r="P3092" s="172">
        <f t="shared" ref="P3092:P3155" si="262">IFERROR(IF(ISNUMBER(N3091),N3091,$E$8)*3%/IF(MOD(YEAR(L3092),4),365,366)*IF(ISBLANK(L3091),(L3092-$F$5),L3092-L3091),0)</f>
        <v>0</v>
      </c>
    </row>
    <row r="3093" spans="12:16" ht="15" customHeight="1" x14ac:dyDescent="0.3">
      <c r="L3093" s="171" t="str">
        <f t="shared" si="259"/>
        <v>-</v>
      </c>
      <c r="M3093" s="172">
        <f t="shared" si="258"/>
        <v>0</v>
      </c>
      <c r="N3093" s="172">
        <f t="shared" si="260"/>
        <v>0</v>
      </c>
      <c r="O3093" s="172">
        <f t="shared" si="261"/>
        <v>0</v>
      </c>
      <c r="P3093" s="172">
        <f t="shared" si="262"/>
        <v>0</v>
      </c>
    </row>
    <row r="3094" spans="12:16" ht="15" customHeight="1" x14ac:dyDescent="0.3">
      <c r="L3094" s="171" t="str">
        <f t="shared" si="259"/>
        <v>-</v>
      </c>
      <c r="M3094" s="172">
        <f t="shared" si="258"/>
        <v>0</v>
      </c>
      <c r="N3094" s="172">
        <f t="shared" si="260"/>
        <v>0</v>
      </c>
      <c r="O3094" s="172">
        <f t="shared" si="261"/>
        <v>0</v>
      </c>
      <c r="P3094" s="172">
        <f t="shared" si="262"/>
        <v>0</v>
      </c>
    </row>
    <row r="3095" spans="12:16" ht="15" customHeight="1" x14ac:dyDescent="0.3">
      <c r="L3095" s="171" t="str">
        <f t="shared" si="259"/>
        <v>-</v>
      </c>
      <c r="M3095" s="172">
        <f t="shared" si="258"/>
        <v>0</v>
      </c>
      <c r="N3095" s="172">
        <f t="shared" si="260"/>
        <v>0</v>
      </c>
      <c r="O3095" s="172">
        <f t="shared" si="261"/>
        <v>0</v>
      </c>
      <c r="P3095" s="172">
        <f t="shared" si="262"/>
        <v>0</v>
      </c>
    </row>
    <row r="3096" spans="12:16" ht="15" customHeight="1" x14ac:dyDescent="0.3">
      <c r="L3096" s="171" t="str">
        <f t="shared" si="259"/>
        <v>-</v>
      </c>
      <c r="M3096" s="172">
        <f t="shared" si="258"/>
        <v>0</v>
      </c>
      <c r="N3096" s="172">
        <f t="shared" si="260"/>
        <v>0</v>
      </c>
      <c r="O3096" s="172">
        <f t="shared" si="261"/>
        <v>0</v>
      </c>
      <c r="P3096" s="172">
        <f t="shared" si="262"/>
        <v>0</v>
      </c>
    </row>
    <row r="3097" spans="12:16" ht="15" customHeight="1" x14ac:dyDescent="0.3">
      <c r="L3097" s="171" t="str">
        <f t="shared" si="259"/>
        <v>-</v>
      </c>
      <c r="M3097" s="172">
        <f t="shared" si="258"/>
        <v>0</v>
      </c>
      <c r="N3097" s="172">
        <f t="shared" si="260"/>
        <v>0</v>
      </c>
      <c r="O3097" s="172">
        <f t="shared" si="261"/>
        <v>0</v>
      </c>
      <c r="P3097" s="172">
        <f t="shared" si="262"/>
        <v>0</v>
      </c>
    </row>
    <row r="3098" spans="12:16" ht="15" customHeight="1" x14ac:dyDescent="0.3">
      <c r="L3098" s="171" t="str">
        <f t="shared" si="259"/>
        <v>-</v>
      </c>
      <c r="M3098" s="172">
        <f t="shared" si="258"/>
        <v>0</v>
      </c>
      <c r="N3098" s="172">
        <f t="shared" si="260"/>
        <v>0</v>
      </c>
      <c r="O3098" s="172">
        <f t="shared" si="261"/>
        <v>0</v>
      </c>
      <c r="P3098" s="172">
        <f t="shared" si="262"/>
        <v>0</v>
      </c>
    </row>
    <row r="3099" spans="12:16" ht="15" customHeight="1" x14ac:dyDescent="0.3">
      <c r="L3099" s="171" t="str">
        <f t="shared" si="259"/>
        <v>-</v>
      </c>
      <c r="M3099" s="172">
        <f t="shared" si="258"/>
        <v>0</v>
      </c>
      <c r="N3099" s="172">
        <f t="shared" si="260"/>
        <v>0</v>
      </c>
      <c r="O3099" s="172">
        <f t="shared" si="261"/>
        <v>0</v>
      </c>
      <c r="P3099" s="172">
        <f t="shared" si="262"/>
        <v>0</v>
      </c>
    </row>
    <row r="3100" spans="12:16" ht="15" customHeight="1" x14ac:dyDescent="0.3">
      <c r="L3100" s="171" t="str">
        <f t="shared" si="259"/>
        <v>-</v>
      </c>
      <c r="M3100" s="172">
        <f t="shared" si="258"/>
        <v>0</v>
      </c>
      <c r="N3100" s="172">
        <f t="shared" si="260"/>
        <v>0</v>
      </c>
      <c r="O3100" s="172">
        <f t="shared" si="261"/>
        <v>0</v>
      </c>
      <c r="P3100" s="172">
        <f t="shared" si="262"/>
        <v>0</v>
      </c>
    </row>
    <row r="3101" spans="12:16" ht="15" customHeight="1" x14ac:dyDescent="0.3">
      <c r="L3101" s="171" t="str">
        <f t="shared" si="259"/>
        <v>-</v>
      </c>
      <c r="M3101" s="172">
        <f t="shared" si="258"/>
        <v>0</v>
      </c>
      <c r="N3101" s="172">
        <f t="shared" si="260"/>
        <v>0</v>
      </c>
      <c r="O3101" s="172">
        <f t="shared" si="261"/>
        <v>0</v>
      </c>
      <c r="P3101" s="172">
        <f t="shared" si="262"/>
        <v>0</v>
      </c>
    </row>
    <row r="3102" spans="12:16" ht="15" customHeight="1" x14ac:dyDescent="0.3">
      <c r="L3102" s="171" t="str">
        <f t="shared" si="259"/>
        <v>-</v>
      </c>
      <c r="M3102" s="172">
        <f t="shared" si="258"/>
        <v>0</v>
      </c>
      <c r="N3102" s="172">
        <f t="shared" si="260"/>
        <v>0</v>
      </c>
      <c r="O3102" s="172">
        <f t="shared" si="261"/>
        <v>0</v>
      </c>
      <c r="P3102" s="172">
        <f t="shared" si="262"/>
        <v>0</v>
      </c>
    </row>
    <row r="3103" spans="12:16" ht="15" customHeight="1" x14ac:dyDescent="0.3">
      <c r="L3103" s="171" t="str">
        <f t="shared" si="259"/>
        <v>-</v>
      </c>
      <c r="M3103" s="172">
        <f t="shared" si="258"/>
        <v>0</v>
      </c>
      <c r="N3103" s="172">
        <f t="shared" si="260"/>
        <v>0</v>
      </c>
      <c r="O3103" s="172">
        <f t="shared" si="261"/>
        <v>0</v>
      </c>
      <c r="P3103" s="172">
        <f t="shared" si="262"/>
        <v>0</v>
      </c>
    </row>
    <row r="3104" spans="12:16" ht="15" customHeight="1" x14ac:dyDescent="0.3">
      <c r="L3104" s="171" t="str">
        <f t="shared" si="259"/>
        <v>-</v>
      </c>
      <c r="M3104" s="172">
        <f t="shared" si="258"/>
        <v>0</v>
      </c>
      <c r="N3104" s="172">
        <f t="shared" si="260"/>
        <v>0</v>
      </c>
      <c r="O3104" s="172">
        <f t="shared" si="261"/>
        <v>0</v>
      </c>
      <c r="P3104" s="172">
        <f t="shared" si="262"/>
        <v>0</v>
      </c>
    </row>
    <row r="3105" spans="12:16" ht="15" customHeight="1" x14ac:dyDescent="0.3">
      <c r="L3105" s="171" t="str">
        <f t="shared" si="259"/>
        <v>-</v>
      </c>
      <c r="M3105" s="172">
        <f t="shared" si="258"/>
        <v>0</v>
      </c>
      <c r="N3105" s="172">
        <f t="shared" si="260"/>
        <v>0</v>
      </c>
      <c r="O3105" s="172">
        <f t="shared" si="261"/>
        <v>0</v>
      </c>
      <c r="P3105" s="172">
        <f t="shared" si="262"/>
        <v>0</v>
      </c>
    </row>
    <row r="3106" spans="12:16" ht="15" customHeight="1" x14ac:dyDescent="0.3">
      <c r="L3106" s="171" t="str">
        <f t="shared" si="259"/>
        <v>-</v>
      </c>
      <c r="M3106" s="172">
        <f t="shared" si="258"/>
        <v>0</v>
      </c>
      <c r="N3106" s="172">
        <f t="shared" si="260"/>
        <v>0</v>
      </c>
      <c r="O3106" s="172">
        <f t="shared" si="261"/>
        <v>0</v>
      </c>
      <c r="P3106" s="172">
        <f t="shared" si="262"/>
        <v>0</v>
      </c>
    </row>
    <row r="3107" spans="12:16" ht="15" customHeight="1" x14ac:dyDescent="0.3">
      <c r="L3107" s="171" t="str">
        <f t="shared" si="259"/>
        <v>-</v>
      </c>
      <c r="M3107" s="172">
        <f t="shared" si="258"/>
        <v>0</v>
      </c>
      <c r="N3107" s="172">
        <f t="shared" si="260"/>
        <v>0</v>
      </c>
      <c r="O3107" s="172">
        <f t="shared" si="261"/>
        <v>0</v>
      </c>
      <c r="P3107" s="172">
        <f t="shared" si="262"/>
        <v>0</v>
      </c>
    </row>
    <row r="3108" spans="12:16" ht="15" customHeight="1" x14ac:dyDescent="0.3">
      <c r="L3108" s="171" t="str">
        <f t="shared" si="259"/>
        <v>-</v>
      </c>
      <c r="M3108" s="172">
        <f t="shared" si="258"/>
        <v>0</v>
      </c>
      <c r="N3108" s="172">
        <f t="shared" si="260"/>
        <v>0</v>
      </c>
      <c r="O3108" s="172">
        <f t="shared" si="261"/>
        <v>0</v>
      </c>
      <c r="P3108" s="172">
        <f t="shared" si="262"/>
        <v>0</v>
      </c>
    </row>
    <row r="3109" spans="12:16" ht="15" customHeight="1" x14ac:dyDescent="0.3">
      <c r="L3109" s="171" t="str">
        <f t="shared" si="259"/>
        <v>-</v>
      </c>
      <c r="M3109" s="172">
        <f t="shared" si="258"/>
        <v>0</v>
      </c>
      <c r="N3109" s="172">
        <f t="shared" si="260"/>
        <v>0</v>
      </c>
      <c r="O3109" s="172">
        <f t="shared" si="261"/>
        <v>0</v>
      </c>
      <c r="P3109" s="172">
        <f t="shared" si="262"/>
        <v>0</v>
      </c>
    </row>
    <row r="3110" spans="12:16" ht="15" customHeight="1" x14ac:dyDescent="0.3">
      <c r="L3110" s="171" t="str">
        <f t="shared" si="259"/>
        <v>-</v>
      </c>
      <c r="M3110" s="172">
        <f t="shared" si="258"/>
        <v>0</v>
      </c>
      <c r="N3110" s="172">
        <f t="shared" si="260"/>
        <v>0</v>
      </c>
      <c r="O3110" s="172">
        <f t="shared" si="261"/>
        <v>0</v>
      </c>
      <c r="P3110" s="172">
        <f t="shared" si="262"/>
        <v>0</v>
      </c>
    </row>
    <row r="3111" spans="12:16" ht="15" customHeight="1" x14ac:dyDescent="0.3">
      <c r="L3111" s="171" t="str">
        <f t="shared" si="259"/>
        <v>-</v>
      </c>
      <c r="M3111" s="172">
        <f t="shared" si="258"/>
        <v>0</v>
      </c>
      <c r="N3111" s="172">
        <f t="shared" si="260"/>
        <v>0</v>
      </c>
      <c r="O3111" s="172">
        <f t="shared" si="261"/>
        <v>0</v>
      </c>
      <c r="P3111" s="172">
        <f t="shared" si="262"/>
        <v>0</v>
      </c>
    </row>
    <row r="3112" spans="12:16" ht="15" customHeight="1" x14ac:dyDescent="0.3">
      <c r="L3112" s="171" t="str">
        <f t="shared" si="259"/>
        <v>-</v>
      </c>
      <c r="M3112" s="172">
        <f t="shared" si="258"/>
        <v>0</v>
      </c>
      <c r="N3112" s="172">
        <f t="shared" si="260"/>
        <v>0</v>
      </c>
      <c r="O3112" s="172">
        <f t="shared" si="261"/>
        <v>0</v>
      </c>
      <c r="P3112" s="172">
        <f t="shared" si="262"/>
        <v>0</v>
      </c>
    </row>
    <row r="3113" spans="12:16" ht="15" customHeight="1" x14ac:dyDescent="0.3">
      <c r="L3113" s="171" t="str">
        <f t="shared" si="259"/>
        <v>-</v>
      </c>
      <c r="M3113" s="172">
        <f t="shared" si="258"/>
        <v>0</v>
      </c>
      <c r="N3113" s="172">
        <f t="shared" si="260"/>
        <v>0</v>
      </c>
      <c r="O3113" s="172">
        <f t="shared" si="261"/>
        <v>0</v>
      </c>
      <c r="P3113" s="172">
        <f t="shared" si="262"/>
        <v>0</v>
      </c>
    </row>
    <row r="3114" spans="12:16" ht="15" customHeight="1" x14ac:dyDescent="0.3">
      <c r="L3114" s="171" t="str">
        <f t="shared" si="259"/>
        <v>-</v>
      </c>
      <c r="M3114" s="172">
        <f t="shared" si="258"/>
        <v>0</v>
      </c>
      <c r="N3114" s="172">
        <f t="shared" si="260"/>
        <v>0</v>
      </c>
      <c r="O3114" s="172">
        <f t="shared" si="261"/>
        <v>0</v>
      </c>
      <c r="P3114" s="172">
        <f t="shared" si="262"/>
        <v>0</v>
      </c>
    </row>
    <row r="3115" spans="12:16" ht="15" customHeight="1" x14ac:dyDescent="0.3">
      <c r="L3115" s="171" t="str">
        <f t="shared" si="259"/>
        <v>-</v>
      </c>
      <c r="M3115" s="172">
        <f t="shared" si="258"/>
        <v>0</v>
      </c>
      <c r="N3115" s="172">
        <f t="shared" si="260"/>
        <v>0</v>
      </c>
      <c r="O3115" s="172">
        <f t="shared" si="261"/>
        <v>0</v>
      </c>
      <c r="P3115" s="172">
        <f t="shared" si="262"/>
        <v>0</v>
      </c>
    </row>
    <row r="3116" spans="12:16" ht="15" customHeight="1" x14ac:dyDescent="0.3">
      <c r="L3116" s="171" t="str">
        <f t="shared" si="259"/>
        <v>-</v>
      </c>
      <c r="M3116" s="172">
        <f t="shared" si="258"/>
        <v>0</v>
      </c>
      <c r="N3116" s="172">
        <f t="shared" si="260"/>
        <v>0</v>
      </c>
      <c r="O3116" s="172">
        <f t="shared" si="261"/>
        <v>0</v>
      </c>
      <c r="P3116" s="172">
        <f t="shared" si="262"/>
        <v>0</v>
      </c>
    </row>
    <row r="3117" spans="12:16" ht="15" customHeight="1" x14ac:dyDescent="0.3">
      <c r="L3117" s="171" t="str">
        <f t="shared" si="259"/>
        <v>-</v>
      </c>
      <c r="M3117" s="172">
        <f t="shared" si="258"/>
        <v>0</v>
      </c>
      <c r="N3117" s="172">
        <f t="shared" si="260"/>
        <v>0</v>
      </c>
      <c r="O3117" s="172">
        <f t="shared" si="261"/>
        <v>0</v>
      </c>
      <c r="P3117" s="172">
        <f t="shared" si="262"/>
        <v>0</v>
      </c>
    </row>
    <row r="3118" spans="12:16" ht="15" customHeight="1" x14ac:dyDescent="0.3">
      <c r="L3118" s="171" t="str">
        <f t="shared" si="259"/>
        <v>-</v>
      </c>
      <c r="M3118" s="172">
        <f t="shared" si="258"/>
        <v>0</v>
      </c>
      <c r="N3118" s="172">
        <f t="shared" si="260"/>
        <v>0</v>
      </c>
      <c r="O3118" s="172">
        <f t="shared" si="261"/>
        <v>0</v>
      </c>
      <c r="P3118" s="172">
        <f t="shared" si="262"/>
        <v>0</v>
      </c>
    </row>
    <row r="3119" spans="12:16" ht="15" customHeight="1" x14ac:dyDescent="0.3">
      <c r="L3119" s="171" t="str">
        <f t="shared" si="259"/>
        <v>-</v>
      </c>
      <c r="M3119" s="172">
        <f t="shared" si="258"/>
        <v>0</v>
      </c>
      <c r="N3119" s="172">
        <f t="shared" si="260"/>
        <v>0</v>
      </c>
      <c r="O3119" s="172">
        <f t="shared" si="261"/>
        <v>0</v>
      </c>
      <c r="P3119" s="172">
        <f t="shared" si="262"/>
        <v>0</v>
      </c>
    </row>
    <row r="3120" spans="12:16" ht="15" customHeight="1" x14ac:dyDescent="0.3">
      <c r="L3120" s="171" t="str">
        <f t="shared" si="259"/>
        <v>-</v>
      </c>
      <c r="M3120" s="172">
        <f t="shared" si="258"/>
        <v>0</v>
      </c>
      <c r="N3120" s="172">
        <f t="shared" si="260"/>
        <v>0</v>
      </c>
      <c r="O3120" s="172">
        <f t="shared" si="261"/>
        <v>0</v>
      </c>
      <c r="P3120" s="172">
        <f t="shared" si="262"/>
        <v>0</v>
      </c>
    </row>
    <row r="3121" spans="12:16" ht="15" customHeight="1" x14ac:dyDescent="0.3">
      <c r="L3121" s="171" t="str">
        <f t="shared" si="259"/>
        <v>-</v>
      </c>
      <c r="M3121" s="172">
        <f t="shared" si="258"/>
        <v>0</v>
      </c>
      <c r="N3121" s="172">
        <f t="shared" si="260"/>
        <v>0</v>
      </c>
      <c r="O3121" s="172">
        <f t="shared" si="261"/>
        <v>0</v>
      </c>
      <c r="P3121" s="172">
        <f t="shared" si="262"/>
        <v>0</v>
      </c>
    </row>
    <row r="3122" spans="12:16" ht="15" customHeight="1" x14ac:dyDescent="0.3">
      <c r="L3122" s="171" t="str">
        <f t="shared" si="259"/>
        <v>-</v>
      </c>
      <c r="M3122" s="172">
        <f t="shared" si="258"/>
        <v>0</v>
      </c>
      <c r="N3122" s="172">
        <f t="shared" si="260"/>
        <v>0</v>
      </c>
      <c r="O3122" s="172">
        <f t="shared" si="261"/>
        <v>0</v>
      </c>
      <c r="P3122" s="172">
        <f t="shared" si="262"/>
        <v>0</v>
      </c>
    </row>
    <row r="3123" spans="12:16" ht="15" customHeight="1" x14ac:dyDescent="0.3">
      <c r="L3123" s="171" t="str">
        <f t="shared" si="259"/>
        <v>-</v>
      </c>
      <c r="M3123" s="172">
        <f t="shared" si="258"/>
        <v>0</v>
      </c>
      <c r="N3123" s="172">
        <f t="shared" si="260"/>
        <v>0</v>
      </c>
      <c r="O3123" s="172">
        <f t="shared" si="261"/>
        <v>0</v>
      </c>
      <c r="P3123" s="172">
        <f t="shared" si="262"/>
        <v>0</v>
      </c>
    </row>
    <row r="3124" spans="12:16" ht="15" customHeight="1" x14ac:dyDescent="0.3">
      <c r="L3124" s="171" t="str">
        <f t="shared" si="259"/>
        <v>-</v>
      </c>
      <c r="M3124" s="172">
        <f t="shared" si="258"/>
        <v>0</v>
      </c>
      <c r="N3124" s="172">
        <f t="shared" si="260"/>
        <v>0</v>
      </c>
      <c r="O3124" s="172">
        <f t="shared" si="261"/>
        <v>0</v>
      </c>
      <c r="P3124" s="172">
        <f t="shared" si="262"/>
        <v>0</v>
      </c>
    </row>
    <row r="3125" spans="12:16" ht="15" customHeight="1" x14ac:dyDescent="0.3">
      <c r="L3125" s="171" t="str">
        <f t="shared" si="259"/>
        <v>-</v>
      </c>
      <c r="M3125" s="172">
        <f t="shared" si="258"/>
        <v>0</v>
      </c>
      <c r="N3125" s="172">
        <f t="shared" si="260"/>
        <v>0</v>
      </c>
      <c r="O3125" s="172">
        <f t="shared" si="261"/>
        <v>0</v>
      </c>
      <c r="P3125" s="172">
        <f t="shared" si="262"/>
        <v>0</v>
      </c>
    </row>
    <row r="3126" spans="12:16" ht="15" customHeight="1" x14ac:dyDescent="0.3">
      <c r="L3126" s="171" t="str">
        <f t="shared" si="259"/>
        <v>-</v>
      </c>
      <c r="M3126" s="172">
        <f t="shared" si="258"/>
        <v>0</v>
      </c>
      <c r="N3126" s="172">
        <f t="shared" si="260"/>
        <v>0</v>
      </c>
      <c r="O3126" s="172">
        <f t="shared" si="261"/>
        <v>0</v>
      </c>
      <c r="P3126" s="172">
        <f t="shared" si="262"/>
        <v>0</v>
      </c>
    </row>
    <row r="3127" spans="12:16" ht="15" customHeight="1" x14ac:dyDescent="0.3">
      <c r="L3127" s="171" t="str">
        <f t="shared" si="259"/>
        <v>-</v>
      </c>
      <c r="M3127" s="172">
        <f t="shared" si="258"/>
        <v>0</v>
      </c>
      <c r="N3127" s="172">
        <f t="shared" si="260"/>
        <v>0</v>
      </c>
      <c r="O3127" s="172">
        <f t="shared" si="261"/>
        <v>0</v>
      </c>
      <c r="P3127" s="172">
        <f t="shared" si="262"/>
        <v>0</v>
      </c>
    </row>
    <row r="3128" spans="12:16" ht="15" customHeight="1" x14ac:dyDescent="0.3">
      <c r="L3128" s="171" t="str">
        <f t="shared" si="259"/>
        <v>-</v>
      </c>
      <c r="M3128" s="172">
        <f t="shared" si="258"/>
        <v>0</v>
      </c>
      <c r="N3128" s="172">
        <f t="shared" si="260"/>
        <v>0</v>
      </c>
      <c r="O3128" s="172">
        <f t="shared" si="261"/>
        <v>0</v>
      </c>
      <c r="P3128" s="172">
        <f t="shared" si="262"/>
        <v>0</v>
      </c>
    </row>
    <row r="3129" spans="12:16" ht="15" customHeight="1" x14ac:dyDescent="0.3">
      <c r="L3129" s="171" t="str">
        <f t="shared" si="259"/>
        <v>-</v>
      </c>
      <c r="M3129" s="172">
        <f t="shared" si="258"/>
        <v>0</v>
      </c>
      <c r="N3129" s="172">
        <f t="shared" si="260"/>
        <v>0</v>
      </c>
      <c r="O3129" s="172">
        <f t="shared" si="261"/>
        <v>0</v>
      </c>
      <c r="P3129" s="172">
        <f t="shared" si="262"/>
        <v>0</v>
      </c>
    </row>
    <row r="3130" spans="12:16" ht="15" customHeight="1" x14ac:dyDescent="0.3">
      <c r="L3130" s="171" t="str">
        <f t="shared" si="259"/>
        <v>-</v>
      </c>
      <c r="M3130" s="172">
        <f t="shared" si="258"/>
        <v>0</v>
      </c>
      <c r="N3130" s="172">
        <f t="shared" si="260"/>
        <v>0</v>
      </c>
      <c r="O3130" s="172">
        <f t="shared" si="261"/>
        <v>0</v>
      </c>
      <c r="P3130" s="172">
        <f t="shared" si="262"/>
        <v>0</v>
      </c>
    </row>
    <row r="3131" spans="12:16" ht="15" customHeight="1" x14ac:dyDescent="0.3">
      <c r="L3131" s="171" t="str">
        <f t="shared" si="259"/>
        <v>-</v>
      </c>
      <c r="M3131" s="172">
        <f t="shared" si="258"/>
        <v>0</v>
      </c>
      <c r="N3131" s="172">
        <f t="shared" si="260"/>
        <v>0</v>
      </c>
      <c r="O3131" s="172">
        <f t="shared" si="261"/>
        <v>0</v>
      </c>
      <c r="P3131" s="172">
        <f t="shared" si="262"/>
        <v>0</v>
      </c>
    </row>
    <row r="3132" spans="12:16" ht="15" customHeight="1" x14ac:dyDescent="0.3">
      <c r="L3132" s="171" t="str">
        <f t="shared" si="259"/>
        <v>-</v>
      </c>
      <c r="M3132" s="172">
        <f t="shared" si="258"/>
        <v>0</v>
      </c>
      <c r="N3132" s="172">
        <f t="shared" si="260"/>
        <v>0</v>
      </c>
      <c r="O3132" s="172">
        <f t="shared" si="261"/>
        <v>0</v>
      </c>
      <c r="P3132" s="172">
        <f t="shared" si="262"/>
        <v>0</v>
      </c>
    </row>
    <row r="3133" spans="12:16" ht="15" customHeight="1" x14ac:dyDescent="0.3">
      <c r="L3133" s="171" t="str">
        <f t="shared" si="259"/>
        <v>-</v>
      </c>
      <c r="M3133" s="172">
        <f t="shared" si="258"/>
        <v>0</v>
      </c>
      <c r="N3133" s="172">
        <f t="shared" si="260"/>
        <v>0</v>
      </c>
      <c r="O3133" s="172">
        <f t="shared" si="261"/>
        <v>0</v>
      </c>
      <c r="P3133" s="172">
        <f t="shared" si="262"/>
        <v>0</v>
      </c>
    </row>
    <row r="3134" spans="12:16" ht="15" customHeight="1" x14ac:dyDescent="0.3">
      <c r="L3134" s="171" t="str">
        <f t="shared" si="259"/>
        <v>-</v>
      </c>
      <c r="M3134" s="172">
        <f t="shared" si="258"/>
        <v>0</v>
      </c>
      <c r="N3134" s="172">
        <f t="shared" si="260"/>
        <v>0</v>
      </c>
      <c r="O3134" s="172">
        <f t="shared" si="261"/>
        <v>0</v>
      </c>
      <c r="P3134" s="172">
        <f t="shared" si="262"/>
        <v>0</v>
      </c>
    </row>
    <row r="3135" spans="12:16" ht="15" customHeight="1" x14ac:dyDescent="0.3">
      <c r="L3135" s="171" t="str">
        <f t="shared" si="259"/>
        <v>-</v>
      </c>
      <c r="M3135" s="172">
        <f t="shared" si="258"/>
        <v>0</v>
      </c>
      <c r="N3135" s="172">
        <f t="shared" si="260"/>
        <v>0</v>
      </c>
      <c r="O3135" s="172">
        <f t="shared" si="261"/>
        <v>0</v>
      </c>
      <c r="P3135" s="172">
        <f t="shared" si="262"/>
        <v>0</v>
      </c>
    </row>
    <row r="3136" spans="12:16" ht="15" customHeight="1" x14ac:dyDescent="0.3">
      <c r="L3136" s="171" t="str">
        <f t="shared" si="259"/>
        <v>-</v>
      </c>
      <c r="M3136" s="172">
        <f t="shared" si="258"/>
        <v>0</v>
      </c>
      <c r="N3136" s="172">
        <f t="shared" si="260"/>
        <v>0</v>
      </c>
      <c r="O3136" s="172">
        <f t="shared" si="261"/>
        <v>0</v>
      </c>
      <c r="P3136" s="172">
        <f t="shared" si="262"/>
        <v>0</v>
      </c>
    </row>
    <row r="3137" spans="12:16" ht="15" customHeight="1" x14ac:dyDescent="0.3">
      <c r="L3137" s="171" t="str">
        <f t="shared" si="259"/>
        <v>-</v>
      </c>
      <c r="M3137" s="172">
        <f t="shared" si="258"/>
        <v>0</v>
      </c>
      <c r="N3137" s="172">
        <f t="shared" si="260"/>
        <v>0</v>
      </c>
      <c r="O3137" s="172">
        <f t="shared" si="261"/>
        <v>0</v>
      </c>
      <c r="P3137" s="172">
        <f t="shared" si="262"/>
        <v>0</v>
      </c>
    </row>
    <row r="3138" spans="12:16" ht="15" customHeight="1" x14ac:dyDescent="0.3">
      <c r="L3138" s="171" t="str">
        <f t="shared" si="259"/>
        <v>-</v>
      </c>
      <c r="M3138" s="172">
        <f t="shared" si="258"/>
        <v>0</v>
      </c>
      <c r="N3138" s="172">
        <f t="shared" si="260"/>
        <v>0</v>
      </c>
      <c r="O3138" s="172">
        <f t="shared" si="261"/>
        <v>0</v>
      </c>
      <c r="P3138" s="172">
        <f t="shared" si="262"/>
        <v>0</v>
      </c>
    </row>
    <row r="3139" spans="12:16" ht="15" customHeight="1" x14ac:dyDescent="0.3">
      <c r="L3139" s="171" t="str">
        <f t="shared" si="259"/>
        <v>-</v>
      </c>
      <c r="M3139" s="172">
        <f t="shared" si="258"/>
        <v>0</v>
      </c>
      <c r="N3139" s="172">
        <f t="shared" si="260"/>
        <v>0</v>
      </c>
      <c r="O3139" s="172">
        <f t="shared" si="261"/>
        <v>0</v>
      </c>
      <c r="P3139" s="172">
        <f t="shared" si="262"/>
        <v>0</v>
      </c>
    </row>
    <row r="3140" spans="12:16" ht="15" customHeight="1" x14ac:dyDescent="0.3">
      <c r="L3140" s="171" t="str">
        <f t="shared" si="259"/>
        <v>-</v>
      </c>
      <c r="M3140" s="172">
        <f t="shared" si="258"/>
        <v>0</v>
      </c>
      <c r="N3140" s="172">
        <f t="shared" si="260"/>
        <v>0</v>
      </c>
      <c r="O3140" s="172">
        <f t="shared" si="261"/>
        <v>0</v>
      </c>
      <c r="P3140" s="172">
        <f t="shared" si="262"/>
        <v>0</v>
      </c>
    </row>
    <row r="3141" spans="12:16" ht="15" customHeight="1" x14ac:dyDescent="0.3">
      <c r="L3141" s="171" t="str">
        <f t="shared" si="259"/>
        <v>-</v>
      </c>
      <c r="M3141" s="172">
        <f t="shared" si="258"/>
        <v>0</v>
      </c>
      <c r="N3141" s="172">
        <f t="shared" si="260"/>
        <v>0</v>
      </c>
      <c r="O3141" s="172">
        <f t="shared" si="261"/>
        <v>0</v>
      </c>
      <c r="P3141" s="172">
        <f t="shared" si="262"/>
        <v>0</v>
      </c>
    </row>
    <row r="3142" spans="12:16" ht="15" customHeight="1" x14ac:dyDescent="0.3">
      <c r="L3142" s="171" t="str">
        <f t="shared" si="259"/>
        <v>-</v>
      </c>
      <c r="M3142" s="172">
        <f t="shared" si="258"/>
        <v>0</v>
      </c>
      <c r="N3142" s="172">
        <f t="shared" si="260"/>
        <v>0</v>
      </c>
      <c r="O3142" s="172">
        <f t="shared" si="261"/>
        <v>0</v>
      </c>
      <c r="P3142" s="172">
        <f t="shared" si="262"/>
        <v>0</v>
      </c>
    </row>
    <row r="3143" spans="12:16" ht="15" customHeight="1" x14ac:dyDescent="0.3">
      <c r="L3143" s="171" t="str">
        <f t="shared" si="259"/>
        <v>-</v>
      </c>
      <c r="M3143" s="172">
        <f t="shared" si="258"/>
        <v>0</v>
      </c>
      <c r="N3143" s="172">
        <f t="shared" si="260"/>
        <v>0</v>
      </c>
      <c r="O3143" s="172">
        <f t="shared" si="261"/>
        <v>0</v>
      </c>
      <c r="P3143" s="172">
        <f t="shared" si="262"/>
        <v>0</v>
      </c>
    </row>
    <row r="3144" spans="12:16" ht="15" customHeight="1" x14ac:dyDescent="0.3">
      <c r="L3144" s="171" t="str">
        <f t="shared" si="259"/>
        <v>-</v>
      </c>
      <c r="M3144" s="172">
        <f t="shared" si="258"/>
        <v>0</v>
      </c>
      <c r="N3144" s="172">
        <f t="shared" si="260"/>
        <v>0</v>
      </c>
      <c r="O3144" s="172">
        <f t="shared" si="261"/>
        <v>0</v>
      </c>
      <c r="P3144" s="172">
        <f t="shared" si="262"/>
        <v>0</v>
      </c>
    </row>
    <row r="3145" spans="12:16" ht="15" customHeight="1" x14ac:dyDescent="0.3">
      <c r="L3145" s="171" t="str">
        <f t="shared" si="259"/>
        <v>-</v>
      </c>
      <c r="M3145" s="172">
        <f t="shared" si="258"/>
        <v>0</v>
      </c>
      <c r="N3145" s="172">
        <f t="shared" si="260"/>
        <v>0</v>
      </c>
      <c r="O3145" s="172">
        <f t="shared" si="261"/>
        <v>0</v>
      </c>
      <c r="P3145" s="172">
        <f t="shared" si="262"/>
        <v>0</v>
      </c>
    </row>
    <row r="3146" spans="12:16" ht="15" customHeight="1" x14ac:dyDescent="0.3">
      <c r="L3146" s="171" t="str">
        <f t="shared" si="259"/>
        <v>-</v>
      </c>
      <c r="M3146" s="172">
        <f t="shared" si="258"/>
        <v>0</v>
      </c>
      <c r="N3146" s="172">
        <f t="shared" si="260"/>
        <v>0</v>
      </c>
      <c r="O3146" s="172">
        <f t="shared" si="261"/>
        <v>0</v>
      </c>
      <c r="P3146" s="172">
        <f t="shared" si="262"/>
        <v>0</v>
      </c>
    </row>
    <row r="3147" spans="12:16" ht="15" customHeight="1" x14ac:dyDescent="0.3">
      <c r="L3147" s="171" t="str">
        <f t="shared" si="259"/>
        <v>-</v>
      </c>
      <c r="M3147" s="172">
        <f t="shared" si="258"/>
        <v>0</v>
      </c>
      <c r="N3147" s="172">
        <f t="shared" si="260"/>
        <v>0</v>
      </c>
      <c r="O3147" s="172">
        <f t="shared" si="261"/>
        <v>0</v>
      </c>
      <c r="P3147" s="172">
        <f t="shared" si="262"/>
        <v>0</v>
      </c>
    </row>
    <row r="3148" spans="12:16" ht="15" customHeight="1" x14ac:dyDescent="0.3">
      <c r="L3148" s="171" t="str">
        <f t="shared" si="259"/>
        <v>-</v>
      </c>
      <c r="M3148" s="172">
        <f t="shared" si="258"/>
        <v>0</v>
      </c>
      <c r="N3148" s="172">
        <f t="shared" si="260"/>
        <v>0</v>
      </c>
      <c r="O3148" s="172">
        <f t="shared" si="261"/>
        <v>0</v>
      </c>
      <c r="P3148" s="172">
        <f t="shared" si="262"/>
        <v>0</v>
      </c>
    </row>
    <row r="3149" spans="12:16" ht="15" customHeight="1" x14ac:dyDescent="0.3">
      <c r="L3149" s="171" t="str">
        <f t="shared" si="259"/>
        <v>-</v>
      </c>
      <c r="M3149" s="172">
        <f t="shared" si="258"/>
        <v>0</v>
      </c>
      <c r="N3149" s="172">
        <f t="shared" si="260"/>
        <v>0</v>
      </c>
      <c r="O3149" s="172">
        <f t="shared" si="261"/>
        <v>0</v>
      </c>
      <c r="P3149" s="172">
        <f t="shared" si="262"/>
        <v>0</v>
      </c>
    </row>
    <row r="3150" spans="12:16" ht="15" customHeight="1" x14ac:dyDescent="0.3">
      <c r="L3150" s="171" t="str">
        <f t="shared" si="259"/>
        <v>-</v>
      </c>
      <c r="M3150" s="172">
        <f t="shared" si="258"/>
        <v>0</v>
      </c>
      <c r="N3150" s="172">
        <f t="shared" si="260"/>
        <v>0</v>
      </c>
      <c r="O3150" s="172">
        <f t="shared" si="261"/>
        <v>0</v>
      </c>
      <c r="P3150" s="172">
        <f t="shared" si="262"/>
        <v>0</v>
      </c>
    </row>
    <row r="3151" spans="12:16" ht="15" customHeight="1" x14ac:dyDescent="0.3">
      <c r="L3151" s="171" t="str">
        <f t="shared" si="259"/>
        <v>-</v>
      </c>
      <c r="M3151" s="172">
        <f t="shared" si="258"/>
        <v>0</v>
      </c>
      <c r="N3151" s="172">
        <f t="shared" si="260"/>
        <v>0</v>
      </c>
      <c r="O3151" s="172">
        <f t="shared" si="261"/>
        <v>0</v>
      </c>
      <c r="P3151" s="172">
        <f t="shared" si="262"/>
        <v>0</v>
      </c>
    </row>
    <row r="3152" spans="12:16" ht="15" customHeight="1" x14ac:dyDescent="0.3">
      <c r="L3152" s="171" t="str">
        <f t="shared" si="259"/>
        <v>-</v>
      </c>
      <c r="M3152" s="172">
        <f t="shared" si="258"/>
        <v>0</v>
      </c>
      <c r="N3152" s="172">
        <f t="shared" si="260"/>
        <v>0</v>
      </c>
      <c r="O3152" s="172">
        <f t="shared" si="261"/>
        <v>0</v>
      </c>
      <c r="P3152" s="172">
        <f t="shared" si="262"/>
        <v>0</v>
      </c>
    </row>
    <row r="3153" spans="12:16" ht="15" customHeight="1" x14ac:dyDescent="0.3">
      <c r="L3153" s="171" t="str">
        <f t="shared" si="259"/>
        <v>-</v>
      </c>
      <c r="M3153" s="172">
        <f t="shared" si="258"/>
        <v>0</v>
      </c>
      <c r="N3153" s="172">
        <f t="shared" si="260"/>
        <v>0</v>
      </c>
      <c r="O3153" s="172">
        <f t="shared" si="261"/>
        <v>0</v>
      </c>
      <c r="P3153" s="172">
        <f t="shared" si="262"/>
        <v>0</v>
      </c>
    </row>
    <row r="3154" spans="12:16" ht="15" customHeight="1" x14ac:dyDescent="0.3">
      <c r="L3154" s="171" t="str">
        <f t="shared" si="259"/>
        <v>-</v>
      </c>
      <c r="M3154" s="172">
        <f t="shared" si="258"/>
        <v>0</v>
      </c>
      <c r="N3154" s="172">
        <f t="shared" si="260"/>
        <v>0</v>
      </c>
      <c r="O3154" s="172">
        <f t="shared" si="261"/>
        <v>0</v>
      </c>
      <c r="P3154" s="172">
        <f t="shared" si="262"/>
        <v>0</v>
      </c>
    </row>
    <row r="3155" spans="12:16" ht="15" customHeight="1" x14ac:dyDescent="0.3">
      <c r="L3155" s="171" t="str">
        <f t="shared" si="259"/>
        <v>-</v>
      </c>
      <c r="M3155" s="172">
        <f t="shared" ref="M3155:M3218" si="263">IFERROR(VLOOKUP(L3155,$B$19:$E$80,4,FALSE),0)</f>
        <v>0</v>
      </c>
      <c r="N3155" s="172">
        <f t="shared" si="260"/>
        <v>0</v>
      </c>
      <c r="O3155" s="172">
        <f t="shared" si="261"/>
        <v>0</v>
      </c>
      <c r="P3155" s="172">
        <f t="shared" si="262"/>
        <v>0</v>
      </c>
    </row>
    <row r="3156" spans="12:16" ht="15" customHeight="1" x14ac:dyDescent="0.3">
      <c r="L3156" s="171" t="str">
        <f t="shared" ref="L3156:L3219" si="264">IFERROR(IF(MAX(L3155+1,$F$5+1)&gt;$J$10,"-",MAX(L3155+1,$F$5+1)),"-")</f>
        <v>-</v>
      </c>
      <c r="M3156" s="172">
        <f t="shared" si="263"/>
        <v>0</v>
      </c>
      <c r="N3156" s="172">
        <f t="shared" ref="N3156:N3219" si="265">IF(ISNUMBER(N3155),N3155-M3156,$E$8)</f>
        <v>0</v>
      </c>
      <c r="O3156" s="172">
        <f t="shared" ref="O3156:O3210" si="266">IFERROR(IF(ISNUMBER(N3155),N3155,$E$8)*IF(L3156&gt;=$J$8,$E$13,$E$12)/IF(MOD(YEAR(L3156),4),365,366)*IF(ISBLANK(L3155),L3156-$F$5,L3156-L3155),0)</f>
        <v>0</v>
      </c>
      <c r="P3156" s="172">
        <f t="shared" ref="P3156:P3219" si="267">IFERROR(IF(ISNUMBER(N3155),N3155,$E$8)*3%/IF(MOD(YEAR(L3156),4),365,366)*IF(ISBLANK(L3155),(L3156-$F$5),L3156-L3155),0)</f>
        <v>0</v>
      </c>
    </row>
    <row r="3157" spans="12:16" ht="15" customHeight="1" x14ac:dyDescent="0.3">
      <c r="L3157" s="171" t="str">
        <f t="shared" si="264"/>
        <v>-</v>
      </c>
      <c r="M3157" s="172">
        <f t="shared" si="263"/>
        <v>0</v>
      </c>
      <c r="N3157" s="172">
        <f t="shared" si="265"/>
        <v>0</v>
      </c>
      <c r="O3157" s="172">
        <f t="shared" si="266"/>
        <v>0</v>
      </c>
      <c r="P3157" s="172">
        <f t="shared" si="267"/>
        <v>0</v>
      </c>
    </row>
    <row r="3158" spans="12:16" ht="15" customHeight="1" x14ac:dyDescent="0.3">
      <c r="L3158" s="171" t="str">
        <f t="shared" si="264"/>
        <v>-</v>
      </c>
      <c r="M3158" s="172">
        <f t="shared" si="263"/>
        <v>0</v>
      </c>
      <c r="N3158" s="172">
        <f t="shared" si="265"/>
        <v>0</v>
      </c>
      <c r="O3158" s="172">
        <f t="shared" si="266"/>
        <v>0</v>
      </c>
      <c r="P3158" s="172">
        <f t="shared" si="267"/>
        <v>0</v>
      </c>
    </row>
    <row r="3159" spans="12:16" ht="15" customHeight="1" x14ac:dyDescent="0.3">
      <c r="L3159" s="171" t="str">
        <f t="shared" si="264"/>
        <v>-</v>
      </c>
      <c r="M3159" s="172">
        <f t="shared" si="263"/>
        <v>0</v>
      </c>
      <c r="N3159" s="172">
        <f t="shared" si="265"/>
        <v>0</v>
      </c>
      <c r="O3159" s="172">
        <f t="shared" si="266"/>
        <v>0</v>
      </c>
      <c r="P3159" s="172">
        <f t="shared" si="267"/>
        <v>0</v>
      </c>
    </row>
    <row r="3160" spans="12:16" ht="15" customHeight="1" x14ac:dyDescent="0.3">
      <c r="L3160" s="171" t="str">
        <f t="shared" si="264"/>
        <v>-</v>
      </c>
      <c r="M3160" s="172">
        <f t="shared" si="263"/>
        <v>0</v>
      </c>
      <c r="N3160" s="172">
        <f t="shared" si="265"/>
        <v>0</v>
      </c>
      <c r="O3160" s="172">
        <f t="shared" si="266"/>
        <v>0</v>
      </c>
      <c r="P3160" s="172">
        <f t="shared" si="267"/>
        <v>0</v>
      </c>
    </row>
    <row r="3161" spans="12:16" ht="15" customHeight="1" x14ac:dyDescent="0.3">
      <c r="L3161" s="171" t="str">
        <f t="shared" si="264"/>
        <v>-</v>
      </c>
      <c r="M3161" s="172">
        <f t="shared" si="263"/>
        <v>0</v>
      </c>
      <c r="N3161" s="172">
        <f t="shared" si="265"/>
        <v>0</v>
      </c>
      <c r="O3161" s="172">
        <f t="shared" si="266"/>
        <v>0</v>
      </c>
      <c r="P3161" s="172">
        <f t="shared" si="267"/>
        <v>0</v>
      </c>
    </row>
    <row r="3162" spans="12:16" ht="15" customHeight="1" x14ac:dyDescent="0.3">
      <c r="L3162" s="171" t="str">
        <f t="shared" si="264"/>
        <v>-</v>
      </c>
      <c r="M3162" s="172">
        <f t="shared" si="263"/>
        <v>0</v>
      </c>
      <c r="N3162" s="172">
        <f t="shared" si="265"/>
        <v>0</v>
      </c>
      <c r="O3162" s="172">
        <f t="shared" si="266"/>
        <v>0</v>
      </c>
      <c r="P3162" s="172">
        <f t="shared" si="267"/>
        <v>0</v>
      </c>
    </row>
    <row r="3163" spans="12:16" ht="15" customHeight="1" x14ac:dyDescent="0.3">
      <c r="L3163" s="171" t="str">
        <f t="shared" si="264"/>
        <v>-</v>
      </c>
      <c r="M3163" s="172">
        <f t="shared" si="263"/>
        <v>0</v>
      </c>
      <c r="N3163" s="172">
        <f t="shared" si="265"/>
        <v>0</v>
      </c>
      <c r="O3163" s="172">
        <f t="shared" si="266"/>
        <v>0</v>
      </c>
      <c r="P3163" s="172">
        <f t="shared" si="267"/>
        <v>0</v>
      </c>
    </row>
    <row r="3164" spans="12:16" ht="15" customHeight="1" x14ac:dyDescent="0.3">
      <c r="L3164" s="171" t="str">
        <f t="shared" si="264"/>
        <v>-</v>
      </c>
      <c r="M3164" s="172">
        <f t="shared" si="263"/>
        <v>0</v>
      </c>
      <c r="N3164" s="172">
        <f t="shared" si="265"/>
        <v>0</v>
      </c>
      <c r="O3164" s="172">
        <f t="shared" si="266"/>
        <v>0</v>
      </c>
      <c r="P3164" s="172">
        <f t="shared" si="267"/>
        <v>0</v>
      </c>
    </row>
    <row r="3165" spans="12:16" ht="15" customHeight="1" x14ac:dyDescent="0.3">
      <c r="L3165" s="171" t="str">
        <f t="shared" si="264"/>
        <v>-</v>
      </c>
      <c r="M3165" s="172">
        <f t="shared" si="263"/>
        <v>0</v>
      </c>
      <c r="N3165" s="172">
        <f t="shared" si="265"/>
        <v>0</v>
      </c>
      <c r="O3165" s="172">
        <f t="shared" si="266"/>
        <v>0</v>
      </c>
      <c r="P3165" s="172">
        <f t="shared" si="267"/>
        <v>0</v>
      </c>
    </row>
    <row r="3166" spans="12:16" ht="15" customHeight="1" x14ac:dyDescent="0.3">
      <c r="L3166" s="171" t="str">
        <f t="shared" si="264"/>
        <v>-</v>
      </c>
      <c r="M3166" s="172">
        <f t="shared" si="263"/>
        <v>0</v>
      </c>
      <c r="N3166" s="172">
        <f t="shared" si="265"/>
        <v>0</v>
      </c>
      <c r="O3166" s="172">
        <f t="shared" si="266"/>
        <v>0</v>
      </c>
      <c r="P3166" s="172">
        <f t="shared" si="267"/>
        <v>0</v>
      </c>
    </row>
    <row r="3167" spans="12:16" ht="15" customHeight="1" x14ac:dyDescent="0.3">
      <c r="L3167" s="171" t="str">
        <f t="shared" si="264"/>
        <v>-</v>
      </c>
      <c r="M3167" s="172">
        <f t="shared" si="263"/>
        <v>0</v>
      </c>
      <c r="N3167" s="172">
        <f t="shared" si="265"/>
        <v>0</v>
      </c>
      <c r="O3167" s="172">
        <f t="shared" si="266"/>
        <v>0</v>
      </c>
      <c r="P3167" s="172">
        <f t="shared" si="267"/>
        <v>0</v>
      </c>
    </row>
    <row r="3168" spans="12:16" ht="15" customHeight="1" x14ac:dyDescent="0.3">
      <c r="L3168" s="171" t="str">
        <f t="shared" si="264"/>
        <v>-</v>
      </c>
      <c r="M3168" s="172">
        <f t="shared" si="263"/>
        <v>0</v>
      </c>
      <c r="N3168" s="172">
        <f t="shared" si="265"/>
        <v>0</v>
      </c>
      <c r="O3168" s="172">
        <f t="shared" si="266"/>
        <v>0</v>
      </c>
      <c r="P3168" s="172">
        <f t="shared" si="267"/>
        <v>0</v>
      </c>
    </row>
    <row r="3169" spans="12:16" ht="15" customHeight="1" x14ac:dyDescent="0.3">
      <c r="L3169" s="171" t="str">
        <f t="shared" si="264"/>
        <v>-</v>
      </c>
      <c r="M3169" s="172">
        <f t="shared" si="263"/>
        <v>0</v>
      </c>
      <c r="N3169" s="172">
        <f t="shared" si="265"/>
        <v>0</v>
      </c>
      <c r="O3169" s="172">
        <f t="shared" si="266"/>
        <v>0</v>
      </c>
      <c r="P3169" s="172">
        <f t="shared" si="267"/>
        <v>0</v>
      </c>
    </row>
    <row r="3170" spans="12:16" ht="15" customHeight="1" x14ac:dyDescent="0.3">
      <c r="L3170" s="171" t="str">
        <f t="shared" si="264"/>
        <v>-</v>
      </c>
      <c r="M3170" s="172">
        <f t="shared" si="263"/>
        <v>0</v>
      </c>
      <c r="N3170" s="172">
        <f t="shared" si="265"/>
        <v>0</v>
      </c>
      <c r="O3170" s="172">
        <f t="shared" si="266"/>
        <v>0</v>
      </c>
      <c r="P3170" s="172">
        <f t="shared" si="267"/>
        <v>0</v>
      </c>
    </row>
    <row r="3171" spans="12:16" ht="15" customHeight="1" x14ac:dyDescent="0.3">
      <c r="L3171" s="171" t="str">
        <f t="shared" si="264"/>
        <v>-</v>
      </c>
      <c r="M3171" s="172">
        <f t="shared" si="263"/>
        <v>0</v>
      </c>
      <c r="N3171" s="172">
        <f t="shared" si="265"/>
        <v>0</v>
      </c>
      <c r="O3171" s="172">
        <f t="shared" si="266"/>
        <v>0</v>
      </c>
      <c r="P3171" s="172">
        <f t="shared" si="267"/>
        <v>0</v>
      </c>
    </row>
    <row r="3172" spans="12:16" ht="15" customHeight="1" x14ac:dyDescent="0.3">
      <c r="L3172" s="171" t="str">
        <f t="shared" si="264"/>
        <v>-</v>
      </c>
      <c r="M3172" s="172">
        <f t="shared" si="263"/>
        <v>0</v>
      </c>
      <c r="N3172" s="172">
        <f t="shared" si="265"/>
        <v>0</v>
      </c>
      <c r="O3172" s="172">
        <f t="shared" si="266"/>
        <v>0</v>
      </c>
      <c r="P3172" s="172">
        <f t="shared" si="267"/>
        <v>0</v>
      </c>
    </row>
    <row r="3173" spans="12:16" ht="15" customHeight="1" x14ac:dyDescent="0.3">
      <c r="L3173" s="171" t="str">
        <f t="shared" si="264"/>
        <v>-</v>
      </c>
      <c r="M3173" s="172">
        <f t="shared" si="263"/>
        <v>0</v>
      </c>
      <c r="N3173" s="172">
        <f t="shared" si="265"/>
        <v>0</v>
      </c>
      <c r="O3173" s="172">
        <f t="shared" si="266"/>
        <v>0</v>
      </c>
      <c r="P3173" s="172">
        <f t="shared" si="267"/>
        <v>0</v>
      </c>
    </row>
    <row r="3174" spans="12:16" ht="15" customHeight="1" x14ac:dyDescent="0.3">
      <c r="L3174" s="171" t="str">
        <f t="shared" si="264"/>
        <v>-</v>
      </c>
      <c r="M3174" s="172">
        <f t="shared" si="263"/>
        <v>0</v>
      </c>
      <c r="N3174" s="172">
        <f t="shared" si="265"/>
        <v>0</v>
      </c>
      <c r="O3174" s="172">
        <f t="shared" si="266"/>
        <v>0</v>
      </c>
      <c r="P3174" s="172">
        <f t="shared" si="267"/>
        <v>0</v>
      </c>
    </row>
    <row r="3175" spans="12:16" ht="15" customHeight="1" x14ac:dyDescent="0.3">
      <c r="L3175" s="171" t="str">
        <f t="shared" si="264"/>
        <v>-</v>
      </c>
      <c r="M3175" s="172">
        <f t="shared" si="263"/>
        <v>0</v>
      </c>
      <c r="N3175" s="172">
        <f t="shared" si="265"/>
        <v>0</v>
      </c>
      <c r="O3175" s="172">
        <f t="shared" si="266"/>
        <v>0</v>
      </c>
      <c r="P3175" s="172">
        <f t="shared" si="267"/>
        <v>0</v>
      </c>
    </row>
    <row r="3176" spans="12:16" ht="15" customHeight="1" x14ac:dyDescent="0.3">
      <c r="L3176" s="171" t="str">
        <f t="shared" si="264"/>
        <v>-</v>
      </c>
      <c r="M3176" s="172">
        <f t="shared" si="263"/>
        <v>0</v>
      </c>
      <c r="N3176" s="172">
        <f t="shared" si="265"/>
        <v>0</v>
      </c>
      <c r="O3176" s="172">
        <f t="shared" si="266"/>
        <v>0</v>
      </c>
      <c r="P3176" s="172">
        <f t="shared" si="267"/>
        <v>0</v>
      </c>
    </row>
    <row r="3177" spans="12:16" ht="15" customHeight="1" x14ac:dyDescent="0.3">
      <c r="L3177" s="171" t="str">
        <f t="shared" si="264"/>
        <v>-</v>
      </c>
      <c r="M3177" s="172">
        <f t="shared" si="263"/>
        <v>0</v>
      </c>
      <c r="N3177" s="172">
        <f t="shared" si="265"/>
        <v>0</v>
      </c>
      <c r="O3177" s="172">
        <f t="shared" si="266"/>
        <v>0</v>
      </c>
      <c r="P3177" s="172">
        <f t="shared" si="267"/>
        <v>0</v>
      </c>
    </row>
    <row r="3178" spans="12:16" ht="15" customHeight="1" x14ac:dyDescent="0.3">
      <c r="L3178" s="171" t="str">
        <f t="shared" si="264"/>
        <v>-</v>
      </c>
      <c r="M3178" s="172">
        <f t="shared" si="263"/>
        <v>0</v>
      </c>
      <c r="N3178" s="172">
        <f t="shared" si="265"/>
        <v>0</v>
      </c>
      <c r="O3178" s="172">
        <f t="shared" si="266"/>
        <v>0</v>
      </c>
      <c r="P3178" s="172">
        <f t="shared" si="267"/>
        <v>0</v>
      </c>
    </row>
    <row r="3179" spans="12:16" ht="15" customHeight="1" x14ac:dyDescent="0.3">
      <c r="L3179" s="171" t="str">
        <f t="shared" si="264"/>
        <v>-</v>
      </c>
      <c r="M3179" s="172">
        <f t="shared" si="263"/>
        <v>0</v>
      </c>
      <c r="N3179" s="172">
        <f t="shared" si="265"/>
        <v>0</v>
      </c>
      <c r="O3179" s="172">
        <f t="shared" si="266"/>
        <v>0</v>
      </c>
      <c r="P3179" s="172">
        <f t="shared" si="267"/>
        <v>0</v>
      </c>
    </row>
    <row r="3180" spans="12:16" ht="15" customHeight="1" x14ac:dyDescent="0.3">
      <c r="L3180" s="171" t="str">
        <f t="shared" si="264"/>
        <v>-</v>
      </c>
      <c r="M3180" s="172">
        <f t="shared" si="263"/>
        <v>0</v>
      </c>
      <c r="N3180" s="172">
        <f t="shared" si="265"/>
        <v>0</v>
      </c>
      <c r="O3180" s="172">
        <f t="shared" si="266"/>
        <v>0</v>
      </c>
      <c r="P3180" s="172">
        <f t="shared" si="267"/>
        <v>0</v>
      </c>
    </row>
    <row r="3181" spans="12:16" ht="15" customHeight="1" x14ac:dyDescent="0.3">
      <c r="L3181" s="171" t="str">
        <f t="shared" si="264"/>
        <v>-</v>
      </c>
      <c r="M3181" s="172">
        <f t="shared" si="263"/>
        <v>0</v>
      </c>
      <c r="N3181" s="172">
        <f t="shared" si="265"/>
        <v>0</v>
      </c>
      <c r="O3181" s="172">
        <f t="shared" si="266"/>
        <v>0</v>
      </c>
      <c r="P3181" s="172">
        <f t="shared" si="267"/>
        <v>0</v>
      </c>
    </row>
    <row r="3182" spans="12:16" ht="15" customHeight="1" x14ac:dyDescent="0.3">
      <c r="L3182" s="171" t="str">
        <f t="shared" si="264"/>
        <v>-</v>
      </c>
      <c r="M3182" s="172">
        <f t="shared" si="263"/>
        <v>0</v>
      </c>
      <c r="N3182" s="172">
        <f t="shared" si="265"/>
        <v>0</v>
      </c>
      <c r="O3182" s="172">
        <f t="shared" si="266"/>
        <v>0</v>
      </c>
      <c r="P3182" s="172">
        <f t="shared" si="267"/>
        <v>0</v>
      </c>
    </row>
    <row r="3183" spans="12:16" ht="15" customHeight="1" x14ac:dyDescent="0.3">
      <c r="L3183" s="171" t="str">
        <f t="shared" si="264"/>
        <v>-</v>
      </c>
      <c r="M3183" s="172">
        <f t="shared" si="263"/>
        <v>0</v>
      </c>
      <c r="N3183" s="172">
        <f t="shared" si="265"/>
        <v>0</v>
      </c>
      <c r="O3183" s="172">
        <f t="shared" si="266"/>
        <v>0</v>
      </c>
      <c r="P3183" s="172">
        <f t="shared" si="267"/>
        <v>0</v>
      </c>
    </row>
    <row r="3184" spans="12:16" ht="15" customHeight="1" x14ac:dyDescent="0.3">
      <c r="L3184" s="171" t="str">
        <f t="shared" si="264"/>
        <v>-</v>
      </c>
      <c r="M3184" s="172">
        <f t="shared" si="263"/>
        <v>0</v>
      </c>
      <c r="N3184" s="172">
        <f t="shared" si="265"/>
        <v>0</v>
      </c>
      <c r="O3184" s="172">
        <f t="shared" si="266"/>
        <v>0</v>
      </c>
      <c r="P3184" s="172">
        <f t="shared" si="267"/>
        <v>0</v>
      </c>
    </row>
    <row r="3185" spans="12:16" ht="15" customHeight="1" x14ac:dyDescent="0.3">
      <c r="L3185" s="171" t="str">
        <f t="shared" si="264"/>
        <v>-</v>
      </c>
      <c r="M3185" s="172">
        <f t="shared" si="263"/>
        <v>0</v>
      </c>
      <c r="N3185" s="172">
        <f t="shared" si="265"/>
        <v>0</v>
      </c>
      <c r="O3185" s="172">
        <f t="shared" si="266"/>
        <v>0</v>
      </c>
      <c r="P3185" s="172">
        <f t="shared" si="267"/>
        <v>0</v>
      </c>
    </row>
    <row r="3186" spans="12:16" ht="15" customHeight="1" x14ac:dyDescent="0.3">
      <c r="L3186" s="171" t="str">
        <f t="shared" si="264"/>
        <v>-</v>
      </c>
      <c r="M3186" s="172">
        <f t="shared" si="263"/>
        <v>0</v>
      </c>
      <c r="N3186" s="172">
        <f t="shared" si="265"/>
        <v>0</v>
      </c>
      <c r="O3186" s="172">
        <f t="shared" si="266"/>
        <v>0</v>
      </c>
      <c r="P3186" s="172">
        <f t="shared" si="267"/>
        <v>0</v>
      </c>
    </row>
    <row r="3187" spans="12:16" ht="15" customHeight="1" x14ac:dyDescent="0.3">
      <c r="L3187" s="171" t="str">
        <f t="shared" si="264"/>
        <v>-</v>
      </c>
      <c r="M3187" s="172">
        <f t="shared" si="263"/>
        <v>0</v>
      </c>
      <c r="N3187" s="172">
        <f t="shared" si="265"/>
        <v>0</v>
      </c>
      <c r="O3187" s="172">
        <f t="shared" si="266"/>
        <v>0</v>
      </c>
      <c r="P3187" s="172">
        <f t="shared" si="267"/>
        <v>0</v>
      </c>
    </row>
    <row r="3188" spans="12:16" ht="15" customHeight="1" x14ac:dyDescent="0.3">
      <c r="L3188" s="171" t="str">
        <f t="shared" si="264"/>
        <v>-</v>
      </c>
      <c r="M3188" s="172">
        <f t="shared" si="263"/>
        <v>0</v>
      </c>
      <c r="N3188" s="172">
        <f t="shared" si="265"/>
        <v>0</v>
      </c>
      <c r="O3188" s="172">
        <f t="shared" si="266"/>
        <v>0</v>
      </c>
      <c r="P3188" s="172">
        <f t="shared" si="267"/>
        <v>0</v>
      </c>
    </row>
    <row r="3189" spans="12:16" ht="15" customHeight="1" x14ac:dyDescent="0.3">
      <c r="L3189" s="171" t="str">
        <f t="shared" si="264"/>
        <v>-</v>
      </c>
      <c r="M3189" s="172">
        <f t="shared" si="263"/>
        <v>0</v>
      </c>
      <c r="N3189" s="172">
        <f t="shared" si="265"/>
        <v>0</v>
      </c>
      <c r="O3189" s="172">
        <f t="shared" si="266"/>
        <v>0</v>
      </c>
      <c r="P3189" s="172">
        <f t="shared" si="267"/>
        <v>0</v>
      </c>
    </row>
    <row r="3190" spans="12:16" ht="15" customHeight="1" x14ac:dyDescent="0.3">
      <c r="L3190" s="171" t="str">
        <f t="shared" si="264"/>
        <v>-</v>
      </c>
      <c r="M3190" s="172">
        <f t="shared" si="263"/>
        <v>0</v>
      </c>
      <c r="N3190" s="172">
        <f t="shared" si="265"/>
        <v>0</v>
      </c>
      <c r="O3190" s="172">
        <f t="shared" si="266"/>
        <v>0</v>
      </c>
      <c r="P3190" s="172">
        <f t="shared" si="267"/>
        <v>0</v>
      </c>
    </row>
    <row r="3191" spans="12:16" ht="15" customHeight="1" x14ac:dyDescent="0.3">
      <c r="L3191" s="171" t="str">
        <f t="shared" si="264"/>
        <v>-</v>
      </c>
      <c r="M3191" s="172">
        <f t="shared" si="263"/>
        <v>0</v>
      </c>
      <c r="N3191" s="172">
        <f t="shared" si="265"/>
        <v>0</v>
      </c>
      <c r="O3191" s="172">
        <f t="shared" si="266"/>
        <v>0</v>
      </c>
      <c r="P3191" s="172">
        <f t="shared" si="267"/>
        <v>0</v>
      </c>
    </row>
    <row r="3192" spans="12:16" ht="15" customHeight="1" x14ac:dyDescent="0.3">
      <c r="L3192" s="171" t="str">
        <f t="shared" si="264"/>
        <v>-</v>
      </c>
      <c r="M3192" s="172">
        <f t="shared" si="263"/>
        <v>0</v>
      </c>
      <c r="N3192" s="172">
        <f t="shared" si="265"/>
        <v>0</v>
      </c>
      <c r="O3192" s="172">
        <f t="shared" si="266"/>
        <v>0</v>
      </c>
      <c r="P3192" s="172">
        <f t="shared" si="267"/>
        <v>0</v>
      </c>
    </row>
    <row r="3193" spans="12:16" ht="15" customHeight="1" x14ac:dyDescent="0.3">
      <c r="L3193" s="171" t="str">
        <f t="shared" si="264"/>
        <v>-</v>
      </c>
      <c r="M3193" s="172">
        <f t="shared" si="263"/>
        <v>0</v>
      </c>
      <c r="N3193" s="172">
        <f t="shared" si="265"/>
        <v>0</v>
      </c>
      <c r="O3193" s="172">
        <f t="shared" si="266"/>
        <v>0</v>
      </c>
      <c r="P3193" s="172">
        <f t="shared" si="267"/>
        <v>0</v>
      </c>
    </row>
    <row r="3194" spans="12:16" ht="15" customHeight="1" x14ac:dyDescent="0.3">
      <c r="L3194" s="171" t="str">
        <f t="shared" si="264"/>
        <v>-</v>
      </c>
      <c r="M3194" s="172">
        <f t="shared" si="263"/>
        <v>0</v>
      </c>
      <c r="N3194" s="172">
        <f t="shared" si="265"/>
        <v>0</v>
      </c>
      <c r="O3194" s="172">
        <f t="shared" si="266"/>
        <v>0</v>
      </c>
      <c r="P3194" s="172">
        <f t="shared" si="267"/>
        <v>0</v>
      </c>
    </row>
    <row r="3195" spans="12:16" ht="15" customHeight="1" x14ac:dyDescent="0.3">
      <c r="L3195" s="171" t="str">
        <f t="shared" si="264"/>
        <v>-</v>
      </c>
      <c r="M3195" s="172">
        <f t="shared" si="263"/>
        <v>0</v>
      </c>
      <c r="N3195" s="172">
        <f t="shared" si="265"/>
        <v>0</v>
      </c>
      <c r="O3195" s="172">
        <f t="shared" si="266"/>
        <v>0</v>
      </c>
      <c r="P3195" s="172">
        <f t="shared" si="267"/>
        <v>0</v>
      </c>
    </row>
    <row r="3196" spans="12:16" ht="15" customHeight="1" x14ac:dyDescent="0.3">
      <c r="L3196" s="171" t="str">
        <f t="shared" si="264"/>
        <v>-</v>
      </c>
      <c r="M3196" s="172">
        <f t="shared" si="263"/>
        <v>0</v>
      </c>
      <c r="N3196" s="172">
        <f t="shared" si="265"/>
        <v>0</v>
      </c>
      <c r="O3196" s="172">
        <f t="shared" si="266"/>
        <v>0</v>
      </c>
      <c r="P3196" s="172">
        <f t="shared" si="267"/>
        <v>0</v>
      </c>
    </row>
    <row r="3197" spans="12:16" ht="15" customHeight="1" x14ac:dyDescent="0.3">
      <c r="L3197" s="171" t="str">
        <f t="shared" si="264"/>
        <v>-</v>
      </c>
      <c r="M3197" s="172">
        <f t="shared" si="263"/>
        <v>0</v>
      </c>
      <c r="N3197" s="172">
        <f t="shared" si="265"/>
        <v>0</v>
      </c>
      <c r="O3197" s="172">
        <f t="shared" si="266"/>
        <v>0</v>
      </c>
      <c r="P3197" s="172">
        <f t="shared" si="267"/>
        <v>0</v>
      </c>
    </row>
    <row r="3198" spans="12:16" ht="15" customHeight="1" x14ac:dyDescent="0.3">
      <c r="L3198" s="171" t="str">
        <f t="shared" si="264"/>
        <v>-</v>
      </c>
      <c r="M3198" s="172">
        <f t="shared" si="263"/>
        <v>0</v>
      </c>
      <c r="N3198" s="172">
        <f t="shared" si="265"/>
        <v>0</v>
      </c>
      <c r="O3198" s="172">
        <f t="shared" si="266"/>
        <v>0</v>
      </c>
      <c r="P3198" s="172">
        <f t="shared" si="267"/>
        <v>0</v>
      </c>
    </row>
    <row r="3199" spans="12:16" ht="15" customHeight="1" x14ac:dyDescent="0.3">
      <c r="L3199" s="171" t="str">
        <f t="shared" si="264"/>
        <v>-</v>
      </c>
      <c r="M3199" s="172">
        <f t="shared" si="263"/>
        <v>0</v>
      </c>
      <c r="N3199" s="172">
        <f t="shared" si="265"/>
        <v>0</v>
      </c>
      <c r="O3199" s="172">
        <f t="shared" si="266"/>
        <v>0</v>
      </c>
      <c r="P3199" s="172">
        <f t="shared" si="267"/>
        <v>0</v>
      </c>
    </row>
    <row r="3200" spans="12:16" ht="15" customHeight="1" x14ac:dyDescent="0.3">
      <c r="L3200" s="171" t="str">
        <f t="shared" si="264"/>
        <v>-</v>
      </c>
      <c r="M3200" s="172">
        <f t="shared" si="263"/>
        <v>0</v>
      </c>
      <c r="N3200" s="172">
        <f t="shared" si="265"/>
        <v>0</v>
      </c>
      <c r="O3200" s="172">
        <f t="shared" si="266"/>
        <v>0</v>
      </c>
      <c r="P3200" s="172">
        <f t="shared" si="267"/>
        <v>0</v>
      </c>
    </row>
    <row r="3201" spans="12:16" ht="15" customHeight="1" x14ac:dyDescent="0.3">
      <c r="L3201" s="171" t="str">
        <f t="shared" si="264"/>
        <v>-</v>
      </c>
      <c r="M3201" s="172">
        <f t="shared" si="263"/>
        <v>0</v>
      </c>
      <c r="N3201" s="172">
        <f t="shared" si="265"/>
        <v>0</v>
      </c>
      <c r="O3201" s="172">
        <f t="shared" si="266"/>
        <v>0</v>
      </c>
      <c r="P3201" s="172">
        <f t="shared" si="267"/>
        <v>0</v>
      </c>
    </row>
    <row r="3202" spans="12:16" ht="15" customHeight="1" x14ac:dyDescent="0.3">
      <c r="L3202" s="171" t="str">
        <f t="shared" si="264"/>
        <v>-</v>
      </c>
      <c r="M3202" s="172">
        <f t="shared" si="263"/>
        <v>0</v>
      </c>
      <c r="N3202" s="172">
        <f t="shared" si="265"/>
        <v>0</v>
      </c>
      <c r="O3202" s="172">
        <f t="shared" si="266"/>
        <v>0</v>
      </c>
      <c r="P3202" s="172">
        <f t="shared" si="267"/>
        <v>0</v>
      </c>
    </row>
    <row r="3203" spans="12:16" ht="15" customHeight="1" x14ac:dyDescent="0.3">
      <c r="L3203" s="171" t="str">
        <f t="shared" si="264"/>
        <v>-</v>
      </c>
      <c r="M3203" s="172">
        <f t="shared" si="263"/>
        <v>0</v>
      </c>
      <c r="N3203" s="172">
        <f t="shared" si="265"/>
        <v>0</v>
      </c>
      <c r="O3203" s="172">
        <f t="shared" si="266"/>
        <v>0</v>
      </c>
      <c r="P3203" s="172">
        <f t="shared" si="267"/>
        <v>0</v>
      </c>
    </row>
    <row r="3204" spans="12:16" ht="15" customHeight="1" x14ac:dyDescent="0.3">
      <c r="L3204" s="171" t="str">
        <f t="shared" si="264"/>
        <v>-</v>
      </c>
      <c r="M3204" s="172">
        <f t="shared" si="263"/>
        <v>0</v>
      </c>
      <c r="N3204" s="172">
        <f t="shared" si="265"/>
        <v>0</v>
      </c>
      <c r="O3204" s="172">
        <f t="shared" si="266"/>
        <v>0</v>
      </c>
      <c r="P3204" s="172">
        <f t="shared" si="267"/>
        <v>0</v>
      </c>
    </row>
    <row r="3205" spans="12:16" ht="15" customHeight="1" x14ac:dyDescent="0.3">
      <c r="L3205" s="171" t="str">
        <f t="shared" si="264"/>
        <v>-</v>
      </c>
      <c r="M3205" s="172">
        <f t="shared" si="263"/>
        <v>0</v>
      </c>
      <c r="N3205" s="172">
        <f t="shared" si="265"/>
        <v>0</v>
      </c>
      <c r="O3205" s="172">
        <f t="shared" si="266"/>
        <v>0</v>
      </c>
      <c r="P3205" s="172">
        <f t="shared" si="267"/>
        <v>0</v>
      </c>
    </row>
    <row r="3206" spans="12:16" ht="15" customHeight="1" x14ac:dyDescent="0.3">
      <c r="L3206" s="171" t="str">
        <f t="shared" si="264"/>
        <v>-</v>
      </c>
      <c r="M3206" s="172">
        <f t="shared" si="263"/>
        <v>0</v>
      </c>
      <c r="N3206" s="172">
        <f t="shared" si="265"/>
        <v>0</v>
      </c>
      <c r="O3206" s="172">
        <f t="shared" si="266"/>
        <v>0</v>
      </c>
      <c r="P3206" s="172">
        <f t="shared" si="267"/>
        <v>0</v>
      </c>
    </row>
    <row r="3207" spans="12:16" ht="15" customHeight="1" x14ac:dyDescent="0.3">
      <c r="L3207" s="171" t="str">
        <f t="shared" si="264"/>
        <v>-</v>
      </c>
      <c r="M3207" s="172">
        <f t="shared" si="263"/>
        <v>0</v>
      </c>
      <c r="N3207" s="172">
        <f t="shared" si="265"/>
        <v>0</v>
      </c>
      <c r="O3207" s="172">
        <f t="shared" si="266"/>
        <v>0</v>
      </c>
      <c r="P3207" s="172">
        <f t="shared" si="267"/>
        <v>0</v>
      </c>
    </row>
    <row r="3208" spans="12:16" ht="15" customHeight="1" x14ac:dyDescent="0.3">
      <c r="L3208" s="171" t="str">
        <f t="shared" si="264"/>
        <v>-</v>
      </c>
      <c r="M3208" s="172">
        <f t="shared" si="263"/>
        <v>0</v>
      </c>
      <c r="N3208" s="172">
        <f t="shared" si="265"/>
        <v>0</v>
      </c>
      <c r="O3208" s="172">
        <f t="shared" si="266"/>
        <v>0</v>
      </c>
      <c r="P3208" s="172">
        <f t="shared" si="267"/>
        <v>0</v>
      </c>
    </row>
    <row r="3209" spans="12:16" ht="15" customHeight="1" x14ac:dyDescent="0.3">
      <c r="L3209" s="171" t="str">
        <f t="shared" si="264"/>
        <v>-</v>
      </c>
      <c r="M3209" s="172">
        <f t="shared" si="263"/>
        <v>0</v>
      </c>
      <c r="N3209" s="172">
        <f t="shared" si="265"/>
        <v>0</v>
      </c>
      <c r="O3209" s="172">
        <f t="shared" si="266"/>
        <v>0</v>
      </c>
      <c r="P3209" s="172">
        <f t="shared" si="267"/>
        <v>0</v>
      </c>
    </row>
    <row r="3210" spans="12:16" ht="15" customHeight="1" x14ac:dyDescent="0.3">
      <c r="L3210" s="171" t="str">
        <f t="shared" si="264"/>
        <v>-</v>
      </c>
      <c r="M3210" s="172">
        <f t="shared" si="263"/>
        <v>0</v>
      </c>
      <c r="N3210" s="172">
        <f t="shared" si="265"/>
        <v>0</v>
      </c>
      <c r="O3210" s="172">
        <f t="shared" si="266"/>
        <v>0</v>
      </c>
      <c r="P3210" s="172">
        <f t="shared" si="267"/>
        <v>0</v>
      </c>
    </row>
    <row r="3211" spans="12:16" ht="15" customHeight="1" x14ac:dyDescent="0.3">
      <c r="L3211" s="171" t="str">
        <f t="shared" si="264"/>
        <v>-</v>
      </c>
      <c r="M3211" s="172">
        <f t="shared" si="263"/>
        <v>0</v>
      </c>
      <c r="N3211" s="172">
        <f t="shared" si="265"/>
        <v>0</v>
      </c>
      <c r="O3211" s="172">
        <f t="shared" ref="O3211:O3274" si="268">IFERROR(IF(ISNUMBER(N3210),N3210,$E$8)*IF(L3211&gt;=$J$8,$E$12,$E$12)/IF(MOD(YEAR(L3211),4),365,366)*IF(ISBLANK(L3210),L3211-$F$5,L3211-L3210),0)</f>
        <v>0</v>
      </c>
      <c r="P3211" s="172">
        <f t="shared" si="267"/>
        <v>0</v>
      </c>
    </row>
    <row r="3212" spans="12:16" ht="15" customHeight="1" x14ac:dyDescent="0.3">
      <c r="L3212" s="171" t="str">
        <f t="shared" si="264"/>
        <v>-</v>
      </c>
      <c r="M3212" s="172">
        <f t="shared" si="263"/>
        <v>0</v>
      </c>
      <c r="N3212" s="172">
        <f t="shared" si="265"/>
        <v>0</v>
      </c>
      <c r="O3212" s="172">
        <f t="shared" si="268"/>
        <v>0</v>
      </c>
      <c r="P3212" s="172">
        <f t="shared" si="267"/>
        <v>0</v>
      </c>
    </row>
    <row r="3213" spans="12:16" ht="15" customHeight="1" x14ac:dyDescent="0.3">
      <c r="L3213" s="171" t="str">
        <f t="shared" si="264"/>
        <v>-</v>
      </c>
      <c r="M3213" s="172">
        <f t="shared" si="263"/>
        <v>0</v>
      </c>
      <c r="N3213" s="172">
        <f t="shared" si="265"/>
        <v>0</v>
      </c>
      <c r="O3213" s="172">
        <f t="shared" si="268"/>
        <v>0</v>
      </c>
      <c r="P3213" s="172">
        <f t="shared" si="267"/>
        <v>0</v>
      </c>
    </row>
    <row r="3214" spans="12:16" ht="15" customHeight="1" x14ac:dyDescent="0.3">
      <c r="L3214" s="171" t="str">
        <f t="shared" si="264"/>
        <v>-</v>
      </c>
      <c r="M3214" s="172">
        <f t="shared" si="263"/>
        <v>0</v>
      </c>
      <c r="N3214" s="172">
        <f t="shared" si="265"/>
        <v>0</v>
      </c>
      <c r="O3214" s="172">
        <f t="shared" si="268"/>
        <v>0</v>
      </c>
      <c r="P3214" s="172">
        <f t="shared" si="267"/>
        <v>0</v>
      </c>
    </row>
    <row r="3215" spans="12:16" ht="15" customHeight="1" x14ac:dyDescent="0.3">
      <c r="L3215" s="171" t="str">
        <f t="shared" si="264"/>
        <v>-</v>
      </c>
      <c r="M3215" s="172">
        <f t="shared" si="263"/>
        <v>0</v>
      </c>
      <c r="N3215" s="172">
        <f t="shared" si="265"/>
        <v>0</v>
      </c>
      <c r="O3215" s="172">
        <f t="shared" si="268"/>
        <v>0</v>
      </c>
      <c r="P3215" s="172">
        <f t="shared" si="267"/>
        <v>0</v>
      </c>
    </row>
    <row r="3216" spans="12:16" ht="15" customHeight="1" x14ac:dyDescent="0.3">
      <c r="L3216" s="171" t="str">
        <f t="shared" si="264"/>
        <v>-</v>
      </c>
      <c r="M3216" s="172">
        <f t="shared" si="263"/>
        <v>0</v>
      </c>
      <c r="N3216" s="172">
        <f t="shared" si="265"/>
        <v>0</v>
      </c>
      <c r="O3216" s="172">
        <f t="shared" si="268"/>
        <v>0</v>
      </c>
      <c r="P3216" s="172">
        <f t="shared" si="267"/>
        <v>0</v>
      </c>
    </row>
    <row r="3217" spans="12:16" ht="15" customHeight="1" x14ac:dyDescent="0.3">
      <c r="L3217" s="171" t="str">
        <f t="shared" si="264"/>
        <v>-</v>
      </c>
      <c r="M3217" s="172">
        <f t="shared" si="263"/>
        <v>0</v>
      </c>
      <c r="N3217" s="172">
        <f t="shared" si="265"/>
        <v>0</v>
      </c>
      <c r="O3217" s="172">
        <f t="shared" si="268"/>
        <v>0</v>
      </c>
      <c r="P3217" s="172">
        <f t="shared" si="267"/>
        <v>0</v>
      </c>
    </row>
    <row r="3218" spans="12:16" ht="15" customHeight="1" x14ac:dyDescent="0.3">
      <c r="L3218" s="171" t="str">
        <f t="shared" si="264"/>
        <v>-</v>
      </c>
      <c r="M3218" s="172">
        <f t="shared" si="263"/>
        <v>0</v>
      </c>
      <c r="N3218" s="172">
        <f t="shared" si="265"/>
        <v>0</v>
      </c>
      <c r="O3218" s="172">
        <f t="shared" si="268"/>
        <v>0</v>
      </c>
      <c r="P3218" s="172">
        <f t="shared" si="267"/>
        <v>0</v>
      </c>
    </row>
    <row r="3219" spans="12:16" ht="15" customHeight="1" x14ac:dyDescent="0.3">
      <c r="L3219" s="171" t="str">
        <f t="shared" si="264"/>
        <v>-</v>
      </c>
      <c r="M3219" s="172">
        <f t="shared" ref="M3219:M3282" si="269">IFERROR(VLOOKUP(L3219,$B$19:$E$80,4,FALSE),0)</f>
        <v>0</v>
      </c>
      <c r="N3219" s="172">
        <f t="shared" si="265"/>
        <v>0</v>
      </c>
      <c r="O3219" s="172">
        <f t="shared" si="268"/>
        <v>0</v>
      </c>
      <c r="P3219" s="172">
        <f t="shared" si="267"/>
        <v>0</v>
      </c>
    </row>
    <row r="3220" spans="12:16" ht="15" customHeight="1" x14ac:dyDescent="0.3">
      <c r="L3220" s="171" t="str">
        <f t="shared" ref="L3220:L3283" si="270">IFERROR(IF(MAX(L3219+1,$F$5+1)&gt;$J$10,"-",MAX(L3219+1,$F$5+1)),"-")</f>
        <v>-</v>
      </c>
      <c r="M3220" s="172">
        <f t="shared" si="269"/>
        <v>0</v>
      </c>
      <c r="N3220" s="172">
        <f t="shared" ref="N3220:N3283" si="271">IF(ISNUMBER(N3219),N3219-M3220,$E$8)</f>
        <v>0</v>
      </c>
      <c r="O3220" s="172">
        <f t="shared" si="268"/>
        <v>0</v>
      </c>
      <c r="P3220" s="172">
        <f t="shared" ref="P3220:P3283" si="272">IFERROR(IF(ISNUMBER(N3219),N3219,$E$8)*3%/IF(MOD(YEAR(L3220),4),365,366)*IF(ISBLANK(L3219),(L3220-$F$5),L3220-L3219),0)</f>
        <v>0</v>
      </c>
    </row>
    <row r="3221" spans="12:16" ht="15" customHeight="1" x14ac:dyDescent="0.3">
      <c r="L3221" s="171" t="str">
        <f t="shared" si="270"/>
        <v>-</v>
      </c>
      <c r="M3221" s="172">
        <f t="shared" si="269"/>
        <v>0</v>
      </c>
      <c r="N3221" s="172">
        <f t="shared" si="271"/>
        <v>0</v>
      </c>
      <c r="O3221" s="172">
        <f t="shared" si="268"/>
        <v>0</v>
      </c>
      <c r="P3221" s="172">
        <f t="shared" si="272"/>
        <v>0</v>
      </c>
    </row>
    <row r="3222" spans="12:16" ht="15" customHeight="1" x14ac:dyDescent="0.3">
      <c r="L3222" s="171" t="str">
        <f t="shared" si="270"/>
        <v>-</v>
      </c>
      <c r="M3222" s="172">
        <f t="shared" si="269"/>
        <v>0</v>
      </c>
      <c r="N3222" s="172">
        <f t="shared" si="271"/>
        <v>0</v>
      </c>
      <c r="O3222" s="172">
        <f t="shared" si="268"/>
        <v>0</v>
      </c>
      <c r="P3222" s="172">
        <f t="shared" si="272"/>
        <v>0</v>
      </c>
    </row>
    <row r="3223" spans="12:16" ht="15" customHeight="1" x14ac:dyDescent="0.3">
      <c r="L3223" s="171" t="str">
        <f t="shared" si="270"/>
        <v>-</v>
      </c>
      <c r="M3223" s="172">
        <f t="shared" si="269"/>
        <v>0</v>
      </c>
      <c r="N3223" s="172">
        <f t="shared" si="271"/>
        <v>0</v>
      </c>
      <c r="O3223" s="172">
        <f t="shared" si="268"/>
        <v>0</v>
      </c>
      <c r="P3223" s="172">
        <f t="shared" si="272"/>
        <v>0</v>
      </c>
    </row>
    <row r="3224" spans="12:16" ht="15" customHeight="1" x14ac:dyDescent="0.3">
      <c r="L3224" s="171" t="str">
        <f t="shared" si="270"/>
        <v>-</v>
      </c>
      <c r="M3224" s="172">
        <f t="shared" si="269"/>
        <v>0</v>
      </c>
      <c r="N3224" s="172">
        <f t="shared" si="271"/>
        <v>0</v>
      </c>
      <c r="O3224" s="172">
        <f t="shared" si="268"/>
        <v>0</v>
      </c>
      <c r="P3224" s="172">
        <f t="shared" si="272"/>
        <v>0</v>
      </c>
    </row>
    <row r="3225" spans="12:16" ht="15" customHeight="1" x14ac:dyDescent="0.3">
      <c r="L3225" s="171" t="str">
        <f t="shared" si="270"/>
        <v>-</v>
      </c>
      <c r="M3225" s="172">
        <f t="shared" si="269"/>
        <v>0</v>
      </c>
      <c r="N3225" s="172">
        <f t="shared" si="271"/>
        <v>0</v>
      </c>
      <c r="O3225" s="172">
        <f t="shared" si="268"/>
        <v>0</v>
      </c>
      <c r="P3225" s="172">
        <f t="shared" si="272"/>
        <v>0</v>
      </c>
    </row>
    <row r="3226" spans="12:16" ht="15" customHeight="1" x14ac:dyDescent="0.3">
      <c r="L3226" s="171" t="str">
        <f t="shared" si="270"/>
        <v>-</v>
      </c>
      <c r="M3226" s="172">
        <f t="shared" si="269"/>
        <v>0</v>
      </c>
      <c r="N3226" s="172">
        <f t="shared" si="271"/>
        <v>0</v>
      </c>
      <c r="O3226" s="172">
        <f t="shared" si="268"/>
        <v>0</v>
      </c>
      <c r="P3226" s="172">
        <f t="shared" si="272"/>
        <v>0</v>
      </c>
    </row>
    <row r="3227" spans="12:16" ht="15" customHeight="1" x14ac:dyDescent="0.3">
      <c r="L3227" s="171" t="str">
        <f t="shared" si="270"/>
        <v>-</v>
      </c>
      <c r="M3227" s="172">
        <f t="shared" si="269"/>
        <v>0</v>
      </c>
      <c r="N3227" s="172">
        <f t="shared" si="271"/>
        <v>0</v>
      </c>
      <c r="O3227" s="172">
        <f t="shared" si="268"/>
        <v>0</v>
      </c>
      <c r="P3227" s="172">
        <f t="shared" si="272"/>
        <v>0</v>
      </c>
    </row>
    <row r="3228" spans="12:16" ht="15" customHeight="1" x14ac:dyDescent="0.3">
      <c r="L3228" s="171" t="str">
        <f t="shared" si="270"/>
        <v>-</v>
      </c>
      <c r="M3228" s="172">
        <f t="shared" si="269"/>
        <v>0</v>
      </c>
      <c r="N3228" s="172">
        <f t="shared" si="271"/>
        <v>0</v>
      </c>
      <c r="O3228" s="172">
        <f t="shared" si="268"/>
        <v>0</v>
      </c>
      <c r="P3228" s="172">
        <f t="shared" si="272"/>
        <v>0</v>
      </c>
    </row>
    <row r="3229" spans="12:16" ht="15" customHeight="1" x14ac:dyDescent="0.3">
      <c r="L3229" s="171" t="str">
        <f t="shared" si="270"/>
        <v>-</v>
      </c>
      <c r="M3229" s="172">
        <f t="shared" si="269"/>
        <v>0</v>
      </c>
      <c r="N3229" s="172">
        <f t="shared" si="271"/>
        <v>0</v>
      </c>
      <c r="O3229" s="172">
        <f t="shared" si="268"/>
        <v>0</v>
      </c>
      <c r="P3229" s="172">
        <f t="shared" si="272"/>
        <v>0</v>
      </c>
    </row>
    <row r="3230" spans="12:16" ht="15" customHeight="1" x14ac:dyDescent="0.3">
      <c r="L3230" s="171" t="str">
        <f t="shared" si="270"/>
        <v>-</v>
      </c>
      <c r="M3230" s="172">
        <f t="shared" si="269"/>
        <v>0</v>
      </c>
      <c r="N3230" s="172">
        <f t="shared" si="271"/>
        <v>0</v>
      </c>
      <c r="O3230" s="172">
        <f t="shared" si="268"/>
        <v>0</v>
      </c>
      <c r="P3230" s="172">
        <f t="shared" si="272"/>
        <v>0</v>
      </c>
    </row>
    <row r="3231" spans="12:16" ht="15" customHeight="1" x14ac:dyDescent="0.3">
      <c r="L3231" s="171" t="str">
        <f t="shared" si="270"/>
        <v>-</v>
      </c>
      <c r="M3231" s="172">
        <f t="shared" si="269"/>
        <v>0</v>
      </c>
      <c r="N3231" s="172">
        <f t="shared" si="271"/>
        <v>0</v>
      </c>
      <c r="O3231" s="172">
        <f t="shared" si="268"/>
        <v>0</v>
      </c>
      <c r="P3231" s="172">
        <f t="shared" si="272"/>
        <v>0</v>
      </c>
    </row>
    <row r="3232" spans="12:16" ht="15" customHeight="1" x14ac:dyDescent="0.3">
      <c r="L3232" s="171" t="str">
        <f t="shared" si="270"/>
        <v>-</v>
      </c>
      <c r="M3232" s="172">
        <f t="shared" si="269"/>
        <v>0</v>
      </c>
      <c r="N3232" s="172">
        <f t="shared" si="271"/>
        <v>0</v>
      </c>
      <c r="O3232" s="172">
        <f t="shared" si="268"/>
        <v>0</v>
      </c>
      <c r="P3232" s="172">
        <f t="shared" si="272"/>
        <v>0</v>
      </c>
    </row>
    <row r="3233" spans="12:16" ht="15" customHeight="1" x14ac:dyDescent="0.3">
      <c r="L3233" s="171" t="str">
        <f t="shared" si="270"/>
        <v>-</v>
      </c>
      <c r="M3233" s="172">
        <f t="shared" si="269"/>
        <v>0</v>
      </c>
      <c r="N3233" s="172">
        <f t="shared" si="271"/>
        <v>0</v>
      </c>
      <c r="O3233" s="172">
        <f t="shared" si="268"/>
        <v>0</v>
      </c>
      <c r="P3233" s="172">
        <f t="shared" si="272"/>
        <v>0</v>
      </c>
    </row>
    <row r="3234" spans="12:16" ht="15" customHeight="1" x14ac:dyDescent="0.3">
      <c r="L3234" s="171" t="str">
        <f t="shared" si="270"/>
        <v>-</v>
      </c>
      <c r="M3234" s="172">
        <f t="shared" si="269"/>
        <v>0</v>
      </c>
      <c r="N3234" s="172">
        <f t="shared" si="271"/>
        <v>0</v>
      </c>
      <c r="O3234" s="172">
        <f t="shared" si="268"/>
        <v>0</v>
      </c>
      <c r="P3234" s="172">
        <f t="shared" si="272"/>
        <v>0</v>
      </c>
    </row>
    <row r="3235" spans="12:16" ht="15" customHeight="1" x14ac:dyDescent="0.3">
      <c r="L3235" s="171" t="str">
        <f t="shared" si="270"/>
        <v>-</v>
      </c>
      <c r="M3235" s="172">
        <f t="shared" si="269"/>
        <v>0</v>
      </c>
      <c r="N3235" s="172">
        <f t="shared" si="271"/>
        <v>0</v>
      </c>
      <c r="O3235" s="172">
        <f t="shared" si="268"/>
        <v>0</v>
      </c>
      <c r="P3235" s="172">
        <f t="shared" si="272"/>
        <v>0</v>
      </c>
    </row>
    <row r="3236" spans="12:16" ht="15" customHeight="1" x14ac:dyDescent="0.3">
      <c r="L3236" s="171" t="str">
        <f t="shared" si="270"/>
        <v>-</v>
      </c>
      <c r="M3236" s="172">
        <f t="shared" si="269"/>
        <v>0</v>
      </c>
      <c r="N3236" s="172">
        <f t="shared" si="271"/>
        <v>0</v>
      </c>
      <c r="O3236" s="172">
        <f t="shared" si="268"/>
        <v>0</v>
      </c>
      <c r="P3236" s="172">
        <f t="shared" si="272"/>
        <v>0</v>
      </c>
    </row>
    <row r="3237" spans="12:16" ht="15" customHeight="1" x14ac:dyDescent="0.3">
      <c r="L3237" s="171" t="str">
        <f t="shared" si="270"/>
        <v>-</v>
      </c>
      <c r="M3237" s="172">
        <f t="shared" si="269"/>
        <v>0</v>
      </c>
      <c r="N3237" s="172">
        <f t="shared" si="271"/>
        <v>0</v>
      </c>
      <c r="O3237" s="172">
        <f t="shared" si="268"/>
        <v>0</v>
      </c>
      <c r="P3237" s="172">
        <f t="shared" si="272"/>
        <v>0</v>
      </c>
    </row>
    <row r="3238" spans="12:16" ht="15" customHeight="1" x14ac:dyDescent="0.3">
      <c r="L3238" s="171" t="str">
        <f t="shared" si="270"/>
        <v>-</v>
      </c>
      <c r="M3238" s="172">
        <f t="shared" si="269"/>
        <v>0</v>
      </c>
      <c r="N3238" s="172">
        <f t="shared" si="271"/>
        <v>0</v>
      </c>
      <c r="O3238" s="172">
        <f t="shared" si="268"/>
        <v>0</v>
      </c>
      <c r="P3238" s="172">
        <f t="shared" si="272"/>
        <v>0</v>
      </c>
    </row>
    <row r="3239" spans="12:16" ht="15" customHeight="1" x14ac:dyDescent="0.3">
      <c r="L3239" s="171" t="str">
        <f t="shared" si="270"/>
        <v>-</v>
      </c>
      <c r="M3239" s="172">
        <f t="shared" si="269"/>
        <v>0</v>
      </c>
      <c r="N3239" s="172">
        <f t="shared" si="271"/>
        <v>0</v>
      </c>
      <c r="O3239" s="172">
        <f t="shared" si="268"/>
        <v>0</v>
      </c>
      <c r="P3239" s="172">
        <f t="shared" si="272"/>
        <v>0</v>
      </c>
    </row>
    <row r="3240" spans="12:16" ht="15" customHeight="1" x14ac:dyDescent="0.3">
      <c r="L3240" s="171" t="str">
        <f t="shared" si="270"/>
        <v>-</v>
      </c>
      <c r="M3240" s="172">
        <f t="shared" si="269"/>
        <v>0</v>
      </c>
      <c r="N3240" s="172">
        <f t="shared" si="271"/>
        <v>0</v>
      </c>
      <c r="O3240" s="172">
        <f t="shared" si="268"/>
        <v>0</v>
      </c>
      <c r="P3240" s="172">
        <f t="shared" si="272"/>
        <v>0</v>
      </c>
    </row>
    <row r="3241" spans="12:16" ht="15" customHeight="1" x14ac:dyDescent="0.3">
      <c r="L3241" s="171" t="str">
        <f t="shared" si="270"/>
        <v>-</v>
      </c>
      <c r="M3241" s="172">
        <f t="shared" si="269"/>
        <v>0</v>
      </c>
      <c r="N3241" s="172">
        <f t="shared" si="271"/>
        <v>0</v>
      </c>
      <c r="O3241" s="172">
        <f t="shared" si="268"/>
        <v>0</v>
      </c>
      <c r="P3241" s="172">
        <f t="shared" si="272"/>
        <v>0</v>
      </c>
    </row>
    <row r="3242" spans="12:16" ht="15" customHeight="1" x14ac:dyDescent="0.3">
      <c r="L3242" s="171" t="str">
        <f t="shared" si="270"/>
        <v>-</v>
      </c>
      <c r="M3242" s="172">
        <f t="shared" si="269"/>
        <v>0</v>
      </c>
      <c r="N3242" s="172">
        <f t="shared" si="271"/>
        <v>0</v>
      </c>
      <c r="O3242" s="172">
        <f t="shared" si="268"/>
        <v>0</v>
      </c>
      <c r="P3242" s="172">
        <f t="shared" si="272"/>
        <v>0</v>
      </c>
    </row>
    <row r="3243" spans="12:16" ht="15" customHeight="1" x14ac:dyDescent="0.3">
      <c r="L3243" s="171" t="str">
        <f t="shared" si="270"/>
        <v>-</v>
      </c>
      <c r="M3243" s="172">
        <f t="shared" si="269"/>
        <v>0</v>
      </c>
      <c r="N3243" s="172">
        <f t="shared" si="271"/>
        <v>0</v>
      </c>
      <c r="O3243" s="172">
        <f t="shared" si="268"/>
        <v>0</v>
      </c>
      <c r="P3243" s="172">
        <f t="shared" si="272"/>
        <v>0</v>
      </c>
    </row>
    <row r="3244" spans="12:16" ht="15" customHeight="1" x14ac:dyDescent="0.3">
      <c r="L3244" s="171" t="str">
        <f t="shared" si="270"/>
        <v>-</v>
      </c>
      <c r="M3244" s="172">
        <f t="shared" si="269"/>
        <v>0</v>
      </c>
      <c r="N3244" s="172">
        <f t="shared" si="271"/>
        <v>0</v>
      </c>
      <c r="O3244" s="172">
        <f t="shared" si="268"/>
        <v>0</v>
      </c>
      <c r="P3244" s="172">
        <f t="shared" si="272"/>
        <v>0</v>
      </c>
    </row>
    <row r="3245" spans="12:16" ht="15" customHeight="1" x14ac:dyDescent="0.3">
      <c r="L3245" s="171" t="str">
        <f t="shared" si="270"/>
        <v>-</v>
      </c>
      <c r="M3245" s="172">
        <f t="shared" si="269"/>
        <v>0</v>
      </c>
      <c r="N3245" s="172">
        <f t="shared" si="271"/>
        <v>0</v>
      </c>
      <c r="O3245" s="172">
        <f t="shared" si="268"/>
        <v>0</v>
      </c>
      <c r="P3245" s="172">
        <f t="shared" si="272"/>
        <v>0</v>
      </c>
    </row>
    <row r="3246" spans="12:16" ht="15" customHeight="1" x14ac:dyDescent="0.3">
      <c r="L3246" s="171" t="str">
        <f t="shared" si="270"/>
        <v>-</v>
      </c>
      <c r="M3246" s="172">
        <f t="shared" si="269"/>
        <v>0</v>
      </c>
      <c r="N3246" s="172">
        <f t="shared" si="271"/>
        <v>0</v>
      </c>
      <c r="O3246" s="172">
        <f t="shared" si="268"/>
        <v>0</v>
      </c>
      <c r="P3246" s="172">
        <f t="shared" si="272"/>
        <v>0</v>
      </c>
    </row>
    <row r="3247" spans="12:16" ht="15" customHeight="1" x14ac:dyDescent="0.3">
      <c r="L3247" s="171" t="str">
        <f t="shared" si="270"/>
        <v>-</v>
      </c>
      <c r="M3247" s="172">
        <f t="shared" si="269"/>
        <v>0</v>
      </c>
      <c r="N3247" s="172">
        <f t="shared" si="271"/>
        <v>0</v>
      </c>
      <c r="O3247" s="172">
        <f t="shared" si="268"/>
        <v>0</v>
      </c>
      <c r="P3247" s="172">
        <f t="shared" si="272"/>
        <v>0</v>
      </c>
    </row>
    <row r="3248" spans="12:16" ht="15" customHeight="1" x14ac:dyDescent="0.3">
      <c r="L3248" s="171" t="str">
        <f t="shared" si="270"/>
        <v>-</v>
      </c>
      <c r="M3248" s="172">
        <f t="shared" si="269"/>
        <v>0</v>
      </c>
      <c r="N3248" s="172">
        <f t="shared" si="271"/>
        <v>0</v>
      </c>
      <c r="O3248" s="172">
        <f t="shared" si="268"/>
        <v>0</v>
      </c>
      <c r="P3248" s="172">
        <f t="shared" si="272"/>
        <v>0</v>
      </c>
    </row>
    <row r="3249" spans="12:16" ht="15" customHeight="1" x14ac:dyDescent="0.3">
      <c r="L3249" s="171" t="str">
        <f t="shared" si="270"/>
        <v>-</v>
      </c>
      <c r="M3249" s="172">
        <f t="shared" si="269"/>
        <v>0</v>
      </c>
      <c r="N3249" s="172">
        <f t="shared" si="271"/>
        <v>0</v>
      </c>
      <c r="O3249" s="172">
        <f t="shared" si="268"/>
        <v>0</v>
      </c>
      <c r="P3249" s="172">
        <f t="shared" si="272"/>
        <v>0</v>
      </c>
    </row>
    <row r="3250" spans="12:16" ht="15" customHeight="1" x14ac:dyDescent="0.3">
      <c r="L3250" s="171" t="str">
        <f t="shared" si="270"/>
        <v>-</v>
      </c>
      <c r="M3250" s="172">
        <f t="shared" si="269"/>
        <v>0</v>
      </c>
      <c r="N3250" s="172">
        <f t="shared" si="271"/>
        <v>0</v>
      </c>
      <c r="O3250" s="172">
        <f t="shared" si="268"/>
        <v>0</v>
      </c>
      <c r="P3250" s="172">
        <f t="shared" si="272"/>
        <v>0</v>
      </c>
    </row>
    <row r="3251" spans="12:16" ht="15" customHeight="1" x14ac:dyDescent="0.3">
      <c r="L3251" s="171" t="str">
        <f t="shared" si="270"/>
        <v>-</v>
      </c>
      <c r="M3251" s="172">
        <f t="shared" si="269"/>
        <v>0</v>
      </c>
      <c r="N3251" s="172">
        <f t="shared" si="271"/>
        <v>0</v>
      </c>
      <c r="O3251" s="172">
        <f t="shared" si="268"/>
        <v>0</v>
      </c>
      <c r="P3251" s="172">
        <f t="shared" si="272"/>
        <v>0</v>
      </c>
    </row>
    <row r="3252" spans="12:16" ht="15" customHeight="1" x14ac:dyDescent="0.3">
      <c r="L3252" s="171" t="str">
        <f t="shared" si="270"/>
        <v>-</v>
      </c>
      <c r="M3252" s="172">
        <f t="shared" si="269"/>
        <v>0</v>
      </c>
      <c r="N3252" s="172">
        <f t="shared" si="271"/>
        <v>0</v>
      </c>
      <c r="O3252" s="172">
        <f t="shared" si="268"/>
        <v>0</v>
      </c>
      <c r="P3252" s="172">
        <f t="shared" si="272"/>
        <v>0</v>
      </c>
    </row>
    <row r="3253" spans="12:16" ht="15" customHeight="1" x14ac:dyDescent="0.3">
      <c r="L3253" s="171" t="str">
        <f t="shared" si="270"/>
        <v>-</v>
      </c>
      <c r="M3253" s="172">
        <f t="shared" si="269"/>
        <v>0</v>
      </c>
      <c r="N3253" s="172">
        <f t="shared" si="271"/>
        <v>0</v>
      </c>
      <c r="O3253" s="172">
        <f t="shared" si="268"/>
        <v>0</v>
      </c>
      <c r="P3253" s="172">
        <f t="shared" si="272"/>
        <v>0</v>
      </c>
    </row>
    <row r="3254" spans="12:16" ht="15" customHeight="1" x14ac:dyDescent="0.3">
      <c r="L3254" s="171" t="str">
        <f t="shared" si="270"/>
        <v>-</v>
      </c>
      <c r="M3254" s="172">
        <f t="shared" si="269"/>
        <v>0</v>
      </c>
      <c r="N3254" s="172">
        <f t="shared" si="271"/>
        <v>0</v>
      </c>
      <c r="O3254" s="172">
        <f t="shared" si="268"/>
        <v>0</v>
      </c>
      <c r="P3254" s="172">
        <f t="shared" si="272"/>
        <v>0</v>
      </c>
    </row>
    <row r="3255" spans="12:16" ht="15" customHeight="1" x14ac:dyDescent="0.3">
      <c r="L3255" s="171" t="str">
        <f t="shared" si="270"/>
        <v>-</v>
      </c>
      <c r="M3255" s="172">
        <f t="shared" si="269"/>
        <v>0</v>
      </c>
      <c r="N3255" s="172">
        <f t="shared" si="271"/>
        <v>0</v>
      </c>
      <c r="O3255" s="172">
        <f t="shared" si="268"/>
        <v>0</v>
      </c>
      <c r="P3255" s="172">
        <f t="shared" si="272"/>
        <v>0</v>
      </c>
    </row>
    <row r="3256" spans="12:16" ht="15" customHeight="1" x14ac:dyDescent="0.3">
      <c r="L3256" s="171" t="str">
        <f t="shared" si="270"/>
        <v>-</v>
      </c>
      <c r="M3256" s="172">
        <f t="shared" si="269"/>
        <v>0</v>
      </c>
      <c r="N3256" s="172">
        <f t="shared" si="271"/>
        <v>0</v>
      </c>
      <c r="O3256" s="172">
        <f t="shared" si="268"/>
        <v>0</v>
      </c>
      <c r="P3256" s="172">
        <f t="shared" si="272"/>
        <v>0</v>
      </c>
    </row>
    <row r="3257" spans="12:16" ht="15" customHeight="1" x14ac:dyDescent="0.3">
      <c r="L3257" s="171" t="str">
        <f t="shared" si="270"/>
        <v>-</v>
      </c>
      <c r="M3257" s="172">
        <f t="shared" si="269"/>
        <v>0</v>
      </c>
      <c r="N3257" s="172">
        <f t="shared" si="271"/>
        <v>0</v>
      </c>
      <c r="O3257" s="172">
        <f t="shared" si="268"/>
        <v>0</v>
      </c>
      <c r="P3257" s="172">
        <f t="shared" si="272"/>
        <v>0</v>
      </c>
    </row>
    <row r="3258" spans="12:16" ht="15" customHeight="1" x14ac:dyDescent="0.3">
      <c r="L3258" s="171" t="str">
        <f t="shared" si="270"/>
        <v>-</v>
      </c>
      <c r="M3258" s="172">
        <f t="shared" si="269"/>
        <v>0</v>
      </c>
      <c r="N3258" s="172">
        <f t="shared" si="271"/>
        <v>0</v>
      </c>
      <c r="O3258" s="172">
        <f t="shared" si="268"/>
        <v>0</v>
      </c>
      <c r="P3258" s="172">
        <f t="shared" si="272"/>
        <v>0</v>
      </c>
    </row>
    <row r="3259" spans="12:16" ht="15" customHeight="1" x14ac:dyDescent="0.3">
      <c r="L3259" s="171" t="str">
        <f t="shared" si="270"/>
        <v>-</v>
      </c>
      <c r="M3259" s="172">
        <f t="shared" si="269"/>
        <v>0</v>
      </c>
      <c r="N3259" s="172">
        <f t="shared" si="271"/>
        <v>0</v>
      </c>
      <c r="O3259" s="172">
        <f t="shared" si="268"/>
        <v>0</v>
      </c>
      <c r="P3259" s="172">
        <f t="shared" si="272"/>
        <v>0</v>
      </c>
    </row>
    <row r="3260" spans="12:16" ht="15" customHeight="1" x14ac:dyDescent="0.3">
      <c r="L3260" s="171" t="str">
        <f t="shared" si="270"/>
        <v>-</v>
      </c>
      <c r="M3260" s="172">
        <f t="shared" si="269"/>
        <v>0</v>
      </c>
      <c r="N3260" s="172">
        <f t="shared" si="271"/>
        <v>0</v>
      </c>
      <c r="O3260" s="172">
        <f t="shared" si="268"/>
        <v>0</v>
      </c>
      <c r="P3260" s="172">
        <f t="shared" si="272"/>
        <v>0</v>
      </c>
    </row>
    <row r="3261" spans="12:16" ht="15" customHeight="1" x14ac:dyDescent="0.3">
      <c r="L3261" s="171" t="str">
        <f t="shared" si="270"/>
        <v>-</v>
      </c>
      <c r="M3261" s="172">
        <f t="shared" si="269"/>
        <v>0</v>
      </c>
      <c r="N3261" s="172">
        <f t="shared" si="271"/>
        <v>0</v>
      </c>
      <c r="O3261" s="172">
        <f t="shared" si="268"/>
        <v>0</v>
      </c>
      <c r="P3261" s="172">
        <f t="shared" si="272"/>
        <v>0</v>
      </c>
    </row>
    <row r="3262" spans="12:16" ht="15" customHeight="1" x14ac:dyDescent="0.3">
      <c r="L3262" s="171" t="str">
        <f t="shared" si="270"/>
        <v>-</v>
      </c>
      <c r="M3262" s="172">
        <f t="shared" si="269"/>
        <v>0</v>
      </c>
      <c r="N3262" s="172">
        <f t="shared" si="271"/>
        <v>0</v>
      </c>
      <c r="O3262" s="172">
        <f t="shared" si="268"/>
        <v>0</v>
      </c>
      <c r="P3262" s="172">
        <f t="shared" si="272"/>
        <v>0</v>
      </c>
    </row>
    <row r="3263" spans="12:16" ht="15" customHeight="1" x14ac:dyDescent="0.3">
      <c r="L3263" s="171" t="str">
        <f t="shared" si="270"/>
        <v>-</v>
      </c>
      <c r="M3263" s="172">
        <f t="shared" si="269"/>
        <v>0</v>
      </c>
      <c r="N3263" s="172">
        <f t="shared" si="271"/>
        <v>0</v>
      </c>
      <c r="O3263" s="172">
        <f t="shared" si="268"/>
        <v>0</v>
      </c>
      <c r="P3263" s="172">
        <f t="shared" si="272"/>
        <v>0</v>
      </c>
    </row>
    <row r="3264" spans="12:16" ht="15" customHeight="1" x14ac:dyDescent="0.3">
      <c r="L3264" s="171" t="str">
        <f t="shared" si="270"/>
        <v>-</v>
      </c>
      <c r="M3264" s="172">
        <f t="shared" si="269"/>
        <v>0</v>
      </c>
      <c r="N3264" s="172">
        <f t="shared" si="271"/>
        <v>0</v>
      </c>
      <c r="O3264" s="172">
        <f t="shared" si="268"/>
        <v>0</v>
      </c>
      <c r="P3264" s="172">
        <f t="shared" si="272"/>
        <v>0</v>
      </c>
    </row>
    <row r="3265" spans="12:16" ht="15" customHeight="1" x14ac:dyDescent="0.3">
      <c r="L3265" s="171" t="str">
        <f t="shared" si="270"/>
        <v>-</v>
      </c>
      <c r="M3265" s="172">
        <f t="shared" si="269"/>
        <v>0</v>
      </c>
      <c r="N3265" s="172">
        <f t="shared" si="271"/>
        <v>0</v>
      </c>
      <c r="O3265" s="172">
        <f t="shared" si="268"/>
        <v>0</v>
      </c>
      <c r="P3265" s="172">
        <f t="shared" si="272"/>
        <v>0</v>
      </c>
    </row>
    <row r="3266" spans="12:16" ht="15" customHeight="1" x14ac:dyDescent="0.3">
      <c r="L3266" s="171" t="str">
        <f t="shared" si="270"/>
        <v>-</v>
      </c>
      <c r="M3266" s="172">
        <f t="shared" si="269"/>
        <v>0</v>
      </c>
      <c r="N3266" s="172">
        <f t="shared" si="271"/>
        <v>0</v>
      </c>
      <c r="O3266" s="172">
        <f t="shared" si="268"/>
        <v>0</v>
      </c>
      <c r="P3266" s="172">
        <f t="shared" si="272"/>
        <v>0</v>
      </c>
    </row>
    <row r="3267" spans="12:16" ht="15" customHeight="1" x14ac:dyDescent="0.3">
      <c r="L3267" s="171" t="str">
        <f t="shared" si="270"/>
        <v>-</v>
      </c>
      <c r="M3267" s="172">
        <f t="shared" si="269"/>
        <v>0</v>
      </c>
      <c r="N3267" s="172">
        <f t="shared" si="271"/>
        <v>0</v>
      </c>
      <c r="O3267" s="172">
        <f t="shared" si="268"/>
        <v>0</v>
      </c>
      <c r="P3267" s="172">
        <f t="shared" si="272"/>
        <v>0</v>
      </c>
    </row>
    <row r="3268" spans="12:16" ht="15" customHeight="1" x14ac:dyDescent="0.3">
      <c r="L3268" s="171" t="str">
        <f t="shared" si="270"/>
        <v>-</v>
      </c>
      <c r="M3268" s="172">
        <f t="shared" si="269"/>
        <v>0</v>
      </c>
      <c r="N3268" s="172">
        <f t="shared" si="271"/>
        <v>0</v>
      </c>
      <c r="O3268" s="172">
        <f t="shared" si="268"/>
        <v>0</v>
      </c>
      <c r="P3268" s="172">
        <f t="shared" si="272"/>
        <v>0</v>
      </c>
    </row>
    <row r="3269" spans="12:16" ht="15" customHeight="1" x14ac:dyDescent="0.3">
      <c r="L3269" s="171" t="str">
        <f t="shared" si="270"/>
        <v>-</v>
      </c>
      <c r="M3269" s="172">
        <f t="shared" si="269"/>
        <v>0</v>
      </c>
      <c r="N3269" s="172">
        <f t="shared" si="271"/>
        <v>0</v>
      </c>
      <c r="O3269" s="172">
        <f t="shared" si="268"/>
        <v>0</v>
      </c>
      <c r="P3269" s="172">
        <f t="shared" si="272"/>
        <v>0</v>
      </c>
    </row>
    <row r="3270" spans="12:16" ht="15" customHeight="1" x14ac:dyDescent="0.3">
      <c r="L3270" s="171" t="str">
        <f t="shared" si="270"/>
        <v>-</v>
      </c>
      <c r="M3270" s="172">
        <f t="shared" si="269"/>
        <v>0</v>
      </c>
      <c r="N3270" s="172">
        <f t="shared" si="271"/>
        <v>0</v>
      </c>
      <c r="O3270" s="172">
        <f t="shared" si="268"/>
        <v>0</v>
      </c>
      <c r="P3270" s="172">
        <f t="shared" si="272"/>
        <v>0</v>
      </c>
    </row>
    <row r="3271" spans="12:16" ht="15" customHeight="1" x14ac:dyDescent="0.3">
      <c r="L3271" s="171" t="str">
        <f t="shared" si="270"/>
        <v>-</v>
      </c>
      <c r="M3271" s="172">
        <f t="shared" si="269"/>
        <v>0</v>
      </c>
      <c r="N3271" s="172">
        <f t="shared" si="271"/>
        <v>0</v>
      </c>
      <c r="O3271" s="172">
        <f t="shared" si="268"/>
        <v>0</v>
      </c>
      <c r="P3271" s="172">
        <f t="shared" si="272"/>
        <v>0</v>
      </c>
    </row>
    <row r="3272" spans="12:16" ht="15" customHeight="1" x14ac:dyDescent="0.3">
      <c r="L3272" s="171" t="str">
        <f t="shared" si="270"/>
        <v>-</v>
      </c>
      <c r="M3272" s="172">
        <f t="shared" si="269"/>
        <v>0</v>
      </c>
      <c r="N3272" s="172">
        <f t="shared" si="271"/>
        <v>0</v>
      </c>
      <c r="O3272" s="172">
        <f t="shared" si="268"/>
        <v>0</v>
      </c>
      <c r="P3272" s="172">
        <f t="shared" si="272"/>
        <v>0</v>
      </c>
    </row>
    <row r="3273" spans="12:16" ht="15" customHeight="1" x14ac:dyDescent="0.3">
      <c r="L3273" s="171" t="str">
        <f t="shared" si="270"/>
        <v>-</v>
      </c>
      <c r="M3273" s="172">
        <f t="shared" si="269"/>
        <v>0</v>
      </c>
      <c r="N3273" s="172">
        <f t="shared" si="271"/>
        <v>0</v>
      </c>
      <c r="O3273" s="172">
        <f t="shared" si="268"/>
        <v>0</v>
      </c>
      <c r="P3273" s="172">
        <f t="shared" si="272"/>
        <v>0</v>
      </c>
    </row>
    <row r="3274" spans="12:16" ht="15" customHeight="1" x14ac:dyDescent="0.3">
      <c r="L3274" s="171" t="str">
        <f t="shared" si="270"/>
        <v>-</v>
      </c>
      <c r="M3274" s="172">
        <f t="shared" si="269"/>
        <v>0</v>
      </c>
      <c r="N3274" s="172">
        <f t="shared" si="271"/>
        <v>0</v>
      </c>
      <c r="O3274" s="172">
        <f t="shared" si="268"/>
        <v>0</v>
      </c>
      <c r="P3274" s="172">
        <f t="shared" si="272"/>
        <v>0</v>
      </c>
    </row>
    <row r="3275" spans="12:16" ht="15" customHeight="1" x14ac:dyDescent="0.3">
      <c r="L3275" s="171" t="str">
        <f t="shared" si="270"/>
        <v>-</v>
      </c>
      <c r="M3275" s="172">
        <f t="shared" si="269"/>
        <v>0</v>
      </c>
      <c r="N3275" s="172">
        <f t="shared" si="271"/>
        <v>0</v>
      </c>
      <c r="O3275" s="172">
        <f t="shared" ref="O3275:O3338" si="273">IFERROR(IF(ISNUMBER(N3274),N3274,$E$8)*IF(L3275&gt;=$J$8,$E$12,$E$12)/IF(MOD(YEAR(L3275),4),365,366)*IF(ISBLANK(L3274),L3275-$F$5,L3275-L3274),0)</f>
        <v>0</v>
      </c>
      <c r="P3275" s="172">
        <f t="shared" si="272"/>
        <v>0</v>
      </c>
    </row>
    <row r="3276" spans="12:16" ht="15" customHeight="1" x14ac:dyDescent="0.3">
      <c r="L3276" s="171" t="str">
        <f t="shared" si="270"/>
        <v>-</v>
      </c>
      <c r="M3276" s="172">
        <f t="shared" si="269"/>
        <v>0</v>
      </c>
      <c r="N3276" s="172">
        <f t="shared" si="271"/>
        <v>0</v>
      </c>
      <c r="O3276" s="172">
        <f t="shared" si="273"/>
        <v>0</v>
      </c>
      <c r="P3276" s="172">
        <f t="shared" si="272"/>
        <v>0</v>
      </c>
    </row>
    <row r="3277" spans="12:16" ht="15" customHeight="1" x14ac:dyDescent="0.3">
      <c r="L3277" s="171" t="str">
        <f t="shared" si="270"/>
        <v>-</v>
      </c>
      <c r="M3277" s="172">
        <f t="shared" si="269"/>
        <v>0</v>
      </c>
      <c r="N3277" s="172">
        <f t="shared" si="271"/>
        <v>0</v>
      </c>
      <c r="O3277" s="172">
        <f t="shared" si="273"/>
        <v>0</v>
      </c>
      <c r="P3277" s="172">
        <f t="shared" si="272"/>
        <v>0</v>
      </c>
    </row>
    <row r="3278" spans="12:16" ht="15" customHeight="1" x14ac:dyDescent="0.3">
      <c r="L3278" s="171" t="str">
        <f t="shared" si="270"/>
        <v>-</v>
      </c>
      <c r="M3278" s="172">
        <f t="shared" si="269"/>
        <v>0</v>
      </c>
      <c r="N3278" s="172">
        <f t="shared" si="271"/>
        <v>0</v>
      </c>
      <c r="O3278" s="172">
        <f t="shared" si="273"/>
        <v>0</v>
      </c>
      <c r="P3278" s="172">
        <f t="shared" si="272"/>
        <v>0</v>
      </c>
    </row>
    <row r="3279" spans="12:16" ht="15" customHeight="1" x14ac:dyDescent="0.3">
      <c r="L3279" s="171" t="str">
        <f t="shared" si="270"/>
        <v>-</v>
      </c>
      <c r="M3279" s="172">
        <f t="shared" si="269"/>
        <v>0</v>
      </c>
      <c r="N3279" s="172">
        <f t="shared" si="271"/>
        <v>0</v>
      </c>
      <c r="O3279" s="172">
        <f t="shared" si="273"/>
        <v>0</v>
      </c>
      <c r="P3279" s="172">
        <f t="shared" si="272"/>
        <v>0</v>
      </c>
    </row>
    <row r="3280" spans="12:16" ht="15" customHeight="1" x14ac:dyDescent="0.3">
      <c r="L3280" s="171" t="str">
        <f t="shared" si="270"/>
        <v>-</v>
      </c>
      <c r="M3280" s="172">
        <f t="shared" si="269"/>
        <v>0</v>
      </c>
      <c r="N3280" s="172">
        <f t="shared" si="271"/>
        <v>0</v>
      </c>
      <c r="O3280" s="172">
        <f t="shared" si="273"/>
        <v>0</v>
      </c>
      <c r="P3280" s="172">
        <f t="shared" si="272"/>
        <v>0</v>
      </c>
    </row>
    <row r="3281" spans="12:16" ht="15" customHeight="1" x14ac:dyDescent="0.3">
      <c r="L3281" s="171" t="str">
        <f t="shared" si="270"/>
        <v>-</v>
      </c>
      <c r="M3281" s="172">
        <f t="shared" si="269"/>
        <v>0</v>
      </c>
      <c r="N3281" s="172">
        <f t="shared" si="271"/>
        <v>0</v>
      </c>
      <c r="O3281" s="172">
        <f t="shared" si="273"/>
        <v>0</v>
      </c>
      <c r="P3281" s="172">
        <f t="shared" si="272"/>
        <v>0</v>
      </c>
    </row>
    <row r="3282" spans="12:16" ht="15" customHeight="1" x14ac:dyDescent="0.3">
      <c r="L3282" s="171" t="str">
        <f t="shared" si="270"/>
        <v>-</v>
      </c>
      <c r="M3282" s="172">
        <f t="shared" si="269"/>
        <v>0</v>
      </c>
      <c r="N3282" s="172">
        <f t="shared" si="271"/>
        <v>0</v>
      </c>
      <c r="O3282" s="172">
        <f t="shared" si="273"/>
        <v>0</v>
      </c>
      <c r="P3282" s="172">
        <f t="shared" si="272"/>
        <v>0</v>
      </c>
    </row>
    <row r="3283" spans="12:16" ht="15" customHeight="1" x14ac:dyDescent="0.3">
      <c r="L3283" s="171" t="str">
        <f t="shared" si="270"/>
        <v>-</v>
      </c>
      <c r="M3283" s="172">
        <f t="shared" ref="M3283:M3346" si="274">IFERROR(VLOOKUP(L3283,$B$19:$E$80,4,FALSE),0)</f>
        <v>0</v>
      </c>
      <c r="N3283" s="172">
        <f t="shared" si="271"/>
        <v>0</v>
      </c>
      <c r="O3283" s="172">
        <f t="shared" si="273"/>
        <v>0</v>
      </c>
      <c r="P3283" s="172">
        <f t="shared" si="272"/>
        <v>0</v>
      </c>
    </row>
    <row r="3284" spans="12:16" ht="15" customHeight="1" x14ac:dyDescent="0.3">
      <c r="L3284" s="171" t="str">
        <f t="shared" ref="L3284:L3347" si="275">IFERROR(IF(MAX(L3283+1,$F$5+1)&gt;$J$10,"-",MAX(L3283+1,$F$5+1)),"-")</f>
        <v>-</v>
      </c>
      <c r="M3284" s="172">
        <f t="shared" si="274"/>
        <v>0</v>
      </c>
      <c r="N3284" s="172">
        <f t="shared" ref="N3284:N3347" si="276">IF(ISNUMBER(N3283),N3283-M3284,$E$8)</f>
        <v>0</v>
      </c>
      <c r="O3284" s="172">
        <f t="shared" si="273"/>
        <v>0</v>
      </c>
      <c r="P3284" s="172">
        <f t="shared" ref="P3284:P3347" si="277">IFERROR(IF(ISNUMBER(N3283),N3283,$E$8)*3%/IF(MOD(YEAR(L3284),4),365,366)*IF(ISBLANK(L3283),(L3284-$F$5),L3284-L3283),0)</f>
        <v>0</v>
      </c>
    </row>
    <row r="3285" spans="12:16" ht="15" customHeight="1" x14ac:dyDescent="0.3">
      <c r="L3285" s="171" t="str">
        <f t="shared" si="275"/>
        <v>-</v>
      </c>
      <c r="M3285" s="172">
        <f t="shared" si="274"/>
        <v>0</v>
      </c>
      <c r="N3285" s="172">
        <f t="shared" si="276"/>
        <v>0</v>
      </c>
      <c r="O3285" s="172">
        <f t="shared" si="273"/>
        <v>0</v>
      </c>
      <c r="P3285" s="172">
        <f t="shared" si="277"/>
        <v>0</v>
      </c>
    </row>
    <row r="3286" spans="12:16" ht="15" customHeight="1" x14ac:dyDescent="0.3">
      <c r="L3286" s="171" t="str">
        <f t="shared" si="275"/>
        <v>-</v>
      </c>
      <c r="M3286" s="172">
        <f t="shared" si="274"/>
        <v>0</v>
      </c>
      <c r="N3286" s="172">
        <f t="shared" si="276"/>
        <v>0</v>
      </c>
      <c r="O3286" s="172">
        <f t="shared" si="273"/>
        <v>0</v>
      </c>
      <c r="P3286" s="172">
        <f t="shared" si="277"/>
        <v>0</v>
      </c>
    </row>
    <row r="3287" spans="12:16" ht="15" customHeight="1" x14ac:dyDescent="0.3">
      <c r="L3287" s="171" t="str">
        <f t="shared" si="275"/>
        <v>-</v>
      </c>
      <c r="M3287" s="172">
        <f t="shared" si="274"/>
        <v>0</v>
      </c>
      <c r="N3287" s="172">
        <f t="shared" si="276"/>
        <v>0</v>
      </c>
      <c r="O3287" s="172">
        <f t="shared" si="273"/>
        <v>0</v>
      </c>
      <c r="P3287" s="172">
        <f t="shared" si="277"/>
        <v>0</v>
      </c>
    </row>
    <row r="3288" spans="12:16" ht="15" customHeight="1" x14ac:dyDescent="0.3">
      <c r="L3288" s="171" t="str">
        <f t="shared" si="275"/>
        <v>-</v>
      </c>
      <c r="M3288" s="172">
        <f t="shared" si="274"/>
        <v>0</v>
      </c>
      <c r="N3288" s="172">
        <f t="shared" si="276"/>
        <v>0</v>
      </c>
      <c r="O3288" s="172">
        <f t="shared" si="273"/>
        <v>0</v>
      </c>
      <c r="P3288" s="172">
        <f t="shared" si="277"/>
        <v>0</v>
      </c>
    </row>
    <row r="3289" spans="12:16" ht="15" customHeight="1" x14ac:dyDescent="0.3">
      <c r="L3289" s="171" t="str">
        <f t="shared" si="275"/>
        <v>-</v>
      </c>
      <c r="M3289" s="172">
        <f t="shared" si="274"/>
        <v>0</v>
      </c>
      <c r="N3289" s="172">
        <f t="shared" si="276"/>
        <v>0</v>
      </c>
      <c r="O3289" s="172">
        <f t="shared" si="273"/>
        <v>0</v>
      </c>
      <c r="P3289" s="172">
        <f t="shared" si="277"/>
        <v>0</v>
      </c>
    </row>
    <row r="3290" spans="12:16" ht="15" customHeight="1" x14ac:dyDescent="0.3">
      <c r="L3290" s="171" t="str">
        <f t="shared" si="275"/>
        <v>-</v>
      </c>
      <c r="M3290" s="172">
        <f t="shared" si="274"/>
        <v>0</v>
      </c>
      <c r="N3290" s="172">
        <f t="shared" si="276"/>
        <v>0</v>
      </c>
      <c r="O3290" s="172">
        <f t="shared" si="273"/>
        <v>0</v>
      </c>
      <c r="P3290" s="172">
        <f t="shared" si="277"/>
        <v>0</v>
      </c>
    </row>
    <row r="3291" spans="12:16" ht="15" customHeight="1" x14ac:dyDescent="0.3">
      <c r="L3291" s="171" t="str">
        <f t="shared" si="275"/>
        <v>-</v>
      </c>
      <c r="M3291" s="172">
        <f t="shared" si="274"/>
        <v>0</v>
      </c>
      <c r="N3291" s="172">
        <f t="shared" si="276"/>
        <v>0</v>
      </c>
      <c r="O3291" s="172">
        <f t="shared" si="273"/>
        <v>0</v>
      </c>
      <c r="P3291" s="172">
        <f t="shared" si="277"/>
        <v>0</v>
      </c>
    </row>
    <row r="3292" spans="12:16" ht="15" customHeight="1" x14ac:dyDescent="0.3">
      <c r="L3292" s="171" t="str">
        <f t="shared" si="275"/>
        <v>-</v>
      </c>
      <c r="M3292" s="172">
        <f t="shared" si="274"/>
        <v>0</v>
      </c>
      <c r="N3292" s="172">
        <f t="shared" si="276"/>
        <v>0</v>
      </c>
      <c r="O3292" s="172">
        <f t="shared" si="273"/>
        <v>0</v>
      </c>
      <c r="P3292" s="172">
        <f t="shared" si="277"/>
        <v>0</v>
      </c>
    </row>
    <row r="3293" spans="12:16" ht="15" customHeight="1" x14ac:dyDescent="0.3">
      <c r="L3293" s="171" t="str">
        <f t="shared" si="275"/>
        <v>-</v>
      </c>
      <c r="M3293" s="172">
        <f t="shared" si="274"/>
        <v>0</v>
      </c>
      <c r="N3293" s="172">
        <f t="shared" si="276"/>
        <v>0</v>
      </c>
      <c r="O3293" s="172">
        <f t="shared" si="273"/>
        <v>0</v>
      </c>
      <c r="P3293" s="172">
        <f t="shared" si="277"/>
        <v>0</v>
      </c>
    </row>
    <row r="3294" spans="12:16" ht="15" customHeight="1" x14ac:dyDescent="0.3">
      <c r="L3294" s="171" t="str">
        <f t="shared" si="275"/>
        <v>-</v>
      </c>
      <c r="M3294" s="172">
        <f t="shared" si="274"/>
        <v>0</v>
      </c>
      <c r="N3294" s="172">
        <f t="shared" si="276"/>
        <v>0</v>
      </c>
      <c r="O3294" s="172">
        <f t="shared" si="273"/>
        <v>0</v>
      </c>
      <c r="P3294" s="172">
        <f t="shared" si="277"/>
        <v>0</v>
      </c>
    </row>
    <row r="3295" spans="12:16" ht="15" customHeight="1" x14ac:dyDescent="0.3">
      <c r="L3295" s="171" t="str">
        <f t="shared" si="275"/>
        <v>-</v>
      </c>
      <c r="M3295" s="172">
        <f t="shared" si="274"/>
        <v>0</v>
      </c>
      <c r="N3295" s="172">
        <f t="shared" si="276"/>
        <v>0</v>
      </c>
      <c r="O3295" s="172">
        <f t="shared" si="273"/>
        <v>0</v>
      </c>
      <c r="P3295" s="172">
        <f t="shared" si="277"/>
        <v>0</v>
      </c>
    </row>
    <row r="3296" spans="12:16" ht="15" customHeight="1" x14ac:dyDescent="0.3">
      <c r="L3296" s="171" t="str">
        <f t="shared" si="275"/>
        <v>-</v>
      </c>
      <c r="M3296" s="172">
        <f t="shared" si="274"/>
        <v>0</v>
      </c>
      <c r="N3296" s="172">
        <f t="shared" si="276"/>
        <v>0</v>
      </c>
      <c r="O3296" s="172">
        <f t="shared" si="273"/>
        <v>0</v>
      </c>
      <c r="P3296" s="172">
        <f t="shared" si="277"/>
        <v>0</v>
      </c>
    </row>
    <row r="3297" spans="12:16" ht="15" customHeight="1" x14ac:dyDescent="0.3">
      <c r="L3297" s="171" t="str">
        <f t="shared" si="275"/>
        <v>-</v>
      </c>
      <c r="M3297" s="172">
        <f t="shared" si="274"/>
        <v>0</v>
      </c>
      <c r="N3297" s="172">
        <f t="shared" si="276"/>
        <v>0</v>
      </c>
      <c r="O3297" s="172">
        <f t="shared" si="273"/>
        <v>0</v>
      </c>
      <c r="P3297" s="172">
        <f t="shared" si="277"/>
        <v>0</v>
      </c>
    </row>
    <row r="3298" spans="12:16" ht="15" customHeight="1" x14ac:dyDescent="0.3">
      <c r="L3298" s="171" t="str">
        <f t="shared" si="275"/>
        <v>-</v>
      </c>
      <c r="M3298" s="172">
        <f t="shared" si="274"/>
        <v>0</v>
      </c>
      <c r="N3298" s="172">
        <f t="shared" si="276"/>
        <v>0</v>
      </c>
      <c r="O3298" s="172">
        <f t="shared" si="273"/>
        <v>0</v>
      </c>
      <c r="P3298" s="172">
        <f t="shared" si="277"/>
        <v>0</v>
      </c>
    </row>
    <row r="3299" spans="12:16" ht="15" customHeight="1" x14ac:dyDescent="0.3">
      <c r="L3299" s="171" t="str">
        <f t="shared" si="275"/>
        <v>-</v>
      </c>
      <c r="M3299" s="172">
        <f t="shared" si="274"/>
        <v>0</v>
      </c>
      <c r="N3299" s="172">
        <f t="shared" si="276"/>
        <v>0</v>
      </c>
      <c r="O3299" s="172">
        <f t="shared" si="273"/>
        <v>0</v>
      </c>
      <c r="P3299" s="172">
        <f t="shared" si="277"/>
        <v>0</v>
      </c>
    </row>
    <row r="3300" spans="12:16" ht="15" customHeight="1" x14ac:dyDescent="0.3">
      <c r="L3300" s="171" t="str">
        <f t="shared" si="275"/>
        <v>-</v>
      </c>
      <c r="M3300" s="172">
        <f t="shared" si="274"/>
        <v>0</v>
      </c>
      <c r="N3300" s="172">
        <f t="shared" si="276"/>
        <v>0</v>
      </c>
      <c r="O3300" s="172">
        <f t="shared" si="273"/>
        <v>0</v>
      </c>
      <c r="P3300" s="172">
        <f t="shared" si="277"/>
        <v>0</v>
      </c>
    </row>
    <row r="3301" spans="12:16" ht="15" customHeight="1" x14ac:dyDescent="0.3">
      <c r="L3301" s="171" t="str">
        <f t="shared" si="275"/>
        <v>-</v>
      </c>
      <c r="M3301" s="172">
        <f t="shared" si="274"/>
        <v>0</v>
      </c>
      <c r="N3301" s="172">
        <f t="shared" si="276"/>
        <v>0</v>
      </c>
      <c r="O3301" s="172">
        <f t="shared" si="273"/>
        <v>0</v>
      </c>
      <c r="P3301" s="172">
        <f t="shared" si="277"/>
        <v>0</v>
      </c>
    </row>
    <row r="3302" spans="12:16" ht="15" customHeight="1" x14ac:dyDescent="0.3">
      <c r="L3302" s="171" t="str">
        <f t="shared" si="275"/>
        <v>-</v>
      </c>
      <c r="M3302" s="172">
        <f t="shared" si="274"/>
        <v>0</v>
      </c>
      <c r="N3302" s="172">
        <f t="shared" si="276"/>
        <v>0</v>
      </c>
      <c r="O3302" s="172">
        <f t="shared" si="273"/>
        <v>0</v>
      </c>
      <c r="P3302" s="172">
        <f t="shared" si="277"/>
        <v>0</v>
      </c>
    </row>
    <row r="3303" spans="12:16" ht="15" customHeight="1" x14ac:dyDescent="0.3">
      <c r="L3303" s="171" t="str">
        <f t="shared" si="275"/>
        <v>-</v>
      </c>
      <c r="M3303" s="172">
        <f t="shared" si="274"/>
        <v>0</v>
      </c>
      <c r="N3303" s="172">
        <f t="shared" si="276"/>
        <v>0</v>
      </c>
      <c r="O3303" s="172">
        <f t="shared" si="273"/>
        <v>0</v>
      </c>
      <c r="P3303" s="172">
        <f t="shared" si="277"/>
        <v>0</v>
      </c>
    </row>
    <row r="3304" spans="12:16" ht="15" customHeight="1" x14ac:dyDescent="0.3">
      <c r="L3304" s="171" t="str">
        <f t="shared" si="275"/>
        <v>-</v>
      </c>
      <c r="M3304" s="172">
        <f t="shared" si="274"/>
        <v>0</v>
      </c>
      <c r="N3304" s="172">
        <f t="shared" si="276"/>
        <v>0</v>
      </c>
      <c r="O3304" s="172">
        <f t="shared" si="273"/>
        <v>0</v>
      </c>
      <c r="P3304" s="172">
        <f t="shared" si="277"/>
        <v>0</v>
      </c>
    </row>
    <row r="3305" spans="12:16" ht="15" customHeight="1" x14ac:dyDescent="0.3">
      <c r="L3305" s="171" t="str">
        <f t="shared" si="275"/>
        <v>-</v>
      </c>
      <c r="M3305" s="172">
        <f t="shared" si="274"/>
        <v>0</v>
      </c>
      <c r="N3305" s="172">
        <f t="shared" si="276"/>
        <v>0</v>
      </c>
      <c r="O3305" s="172">
        <f t="shared" si="273"/>
        <v>0</v>
      </c>
      <c r="P3305" s="172">
        <f t="shared" si="277"/>
        <v>0</v>
      </c>
    </row>
    <row r="3306" spans="12:16" ht="15" customHeight="1" x14ac:dyDescent="0.3">
      <c r="L3306" s="171" t="str">
        <f t="shared" si="275"/>
        <v>-</v>
      </c>
      <c r="M3306" s="172">
        <f t="shared" si="274"/>
        <v>0</v>
      </c>
      <c r="N3306" s="172">
        <f t="shared" si="276"/>
        <v>0</v>
      </c>
      <c r="O3306" s="172">
        <f t="shared" si="273"/>
        <v>0</v>
      </c>
      <c r="P3306" s="172">
        <f t="shared" si="277"/>
        <v>0</v>
      </c>
    </row>
    <row r="3307" spans="12:16" ht="15" customHeight="1" x14ac:dyDescent="0.3">
      <c r="L3307" s="171" t="str">
        <f t="shared" si="275"/>
        <v>-</v>
      </c>
      <c r="M3307" s="172">
        <f t="shared" si="274"/>
        <v>0</v>
      </c>
      <c r="N3307" s="172">
        <f t="shared" si="276"/>
        <v>0</v>
      </c>
      <c r="O3307" s="172">
        <f t="shared" si="273"/>
        <v>0</v>
      </c>
      <c r="P3307" s="172">
        <f t="shared" si="277"/>
        <v>0</v>
      </c>
    </row>
    <row r="3308" spans="12:16" ht="15" customHeight="1" x14ac:dyDescent="0.3">
      <c r="L3308" s="171" t="str">
        <f t="shared" si="275"/>
        <v>-</v>
      </c>
      <c r="M3308" s="172">
        <f t="shared" si="274"/>
        <v>0</v>
      </c>
      <c r="N3308" s="172">
        <f t="shared" si="276"/>
        <v>0</v>
      </c>
      <c r="O3308" s="172">
        <f t="shared" si="273"/>
        <v>0</v>
      </c>
      <c r="P3308" s="172">
        <f t="shared" si="277"/>
        <v>0</v>
      </c>
    </row>
    <row r="3309" spans="12:16" ht="15" customHeight="1" x14ac:dyDescent="0.3">
      <c r="L3309" s="171" t="str">
        <f t="shared" si="275"/>
        <v>-</v>
      </c>
      <c r="M3309" s="172">
        <f t="shared" si="274"/>
        <v>0</v>
      </c>
      <c r="N3309" s="172">
        <f t="shared" si="276"/>
        <v>0</v>
      </c>
      <c r="O3309" s="172">
        <f t="shared" si="273"/>
        <v>0</v>
      </c>
      <c r="P3309" s="172">
        <f t="shared" si="277"/>
        <v>0</v>
      </c>
    </row>
    <row r="3310" spans="12:16" ht="15" customHeight="1" x14ac:dyDescent="0.3">
      <c r="L3310" s="171" t="str">
        <f t="shared" si="275"/>
        <v>-</v>
      </c>
      <c r="M3310" s="172">
        <f t="shared" si="274"/>
        <v>0</v>
      </c>
      <c r="N3310" s="172">
        <f t="shared" si="276"/>
        <v>0</v>
      </c>
      <c r="O3310" s="172">
        <f t="shared" si="273"/>
        <v>0</v>
      </c>
      <c r="P3310" s="172">
        <f t="shared" si="277"/>
        <v>0</v>
      </c>
    </row>
    <row r="3311" spans="12:16" ht="15" customHeight="1" x14ac:dyDescent="0.3">
      <c r="L3311" s="171" t="str">
        <f t="shared" si="275"/>
        <v>-</v>
      </c>
      <c r="M3311" s="172">
        <f t="shared" si="274"/>
        <v>0</v>
      </c>
      <c r="N3311" s="172">
        <f t="shared" si="276"/>
        <v>0</v>
      </c>
      <c r="O3311" s="172">
        <f t="shared" si="273"/>
        <v>0</v>
      </c>
      <c r="P3311" s="172">
        <f t="shared" si="277"/>
        <v>0</v>
      </c>
    </row>
    <row r="3312" spans="12:16" ht="15" customHeight="1" x14ac:dyDescent="0.3">
      <c r="L3312" s="171" t="str">
        <f t="shared" si="275"/>
        <v>-</v>
      </c>
      <c r="M3312" s="172">
        <f t="shared" si="274"/>
        <v>0</v>
      </c>
      <c r="N3312" s="172">
        <f t="shared" si="276"/>
        <v>0</v>
      </c>
      <c r="O3312" s="172">
        <f t="shared" si="273"/>
        <v>0</v>
      </c>
      <c r="P3312" s="172">
        <f t="shared" si="277"/>
        <v>0</v>
      </c>
    </row>
    <row r="3313" spans="12:16" ht="15" customHeight="1" x14ac:dyDescent="0.3">
      <c r="L3313" s="171" t="str">
        <f t="shared" si="275"/>
        <v>-</v>
      </c>
      <c r="M3313" s="172">
        <f t="shared" si="274"/>
        <v>0</v>
      </c>
      <c r="N3313" s="172">
        <f t="shared" si="276"/>
        <v>0</v>
      </c>
      <c r="O3313" s="172">
        <f t="shared" si="273"/>
        <v>0</v>
      </c>
      <c r="P3313" s="172">
        <f t="shared" si="277"/>
        <v>0</v>
      </c>
    </row>
    <row r="3314" spans="12:16" ht="15" customHeight="1" x14ac:dyDescent="0.3">
      <c r="L3314" s="171" t="str">
        <f t="shared" si="275"/>
        <v>-</v>
      </c>
      <c r="M3314" s="172">
        <f t="shared" si="274"/>
        <v>0</v>
      </c>
      <c r="N3314" s="172">
        <f t="shared" si="276"/>
        <v>0</v>
      </c>
      <c r="O3314" s="172">
        <f t="shared" si="273"/>
        <v>0</v>
      </c>
      <c r="P3314" s="172">
        <f t="shared" si="277"/>
        <v>0</v>
      </c>
    </row>
    <row r="3315" spans="12:16" ht="15" customHeight="1" x14ac:dyDescent="0.3">
      <c r="L3315" s="171" t="str">
        <f t="shared" si="275"/>
        <v>-</v>
      </c>
      <c r="M3315" s="172">
        <f t="shared" si="274"/>
        <v>0</v>
      </c>
      <c r="N3315" s="172">
        <f t="shared" si="276"/>
        <v>0</v>
      </c>
      <c r="O3315" s="172">
        <f t="shared" si="273"/>
        <v>0</v>
      </c>
      <c r="P3315" s="172">
        <f t="shared" si="277"/>
        <v>0</v>
      </c>
    </row>
    <row r="3316" spans="12:16" ht="15" customHeight="1" x14ac:dyDescent="0.3">
      <c r="L3316" s="171" t="str">
        <f t="shared" si="275"/>
        <v>-</v>
      </c>
      <c r="M3316" s="172">
        <f t="shared" si="274"/>
        <v>0</v>
      </c>
      <c r="N3316" s="172">
        <f t="shared" si="276"/>
        <v>0</v>
      </c>
      <c r="O3316" s="172">
        <f t="shared" si="273"/>
        <v>0</v>
      </c>
      <c r="P3316" s="172">
        <f t="shared" si="277"/>
        <v>0</v>
      </c>
    </row>
    <row r="3317" spans="12:16" ht="15" customHeight="1" x14ac:dyDescent="0.3">
      <c r="L3317" s="171" t="str">
        <f t="shared" si="275"/>
        <v>-</v>
      </c>
      <c r="M3317" s="172">
        <f t="shared" si="274"/>
        <v>0</v>
      </c>
      <c r="N3317" s="172">
        <f t="shared" si="276"/>
        <v>0</v>
      </c>
      <c r="O3317" s="172">
        <f t="shared" si="273"/>
        <v>0</v>
      </c>
      <c r="P3317" s="172">
        <f t="shared" si="277"/>
        <v>0</v>
      </c>
    </row>
    <row r="3318" spans="12:16" ht="15" customHeight="1" x14ac:dyDescent="0.3">
      <c r="L3318" s="171" t="str">
        <f t="shared" si="275"/>
        <v>-</v>
      </c>
      <c r="M3318" s="172">
        <f t="shared" si="274"/>
        <v>0</v>
      </c>
      <c r="N3318" s="172">
        <f t="shared" si="276"/>
        <v>0</v>
      </c>
      <c r="O3318" s="172">
        <f t="shared" si="273"/>
        <v>0</v>
      </c>
      <c r="P3318" s="172">
        <f t="shared" si="277"/>
        <v>0</v>
      </c>
    </row>
    <row r="3319" spans="12:16" ht="15" customHeight="1" x14ac:dyDescent="0.3">
      <c r="L3319" s="171" t="str">
        <f t="shared" si="275"/>
        <v>-</v>
      </c>
      <c r="M3319" s="172">
        <f t="shared" si="274"/>
        <v>0</v>
      </c>
      <c r="N3319" s="172">
        <f t="shared" si="276"/>
        <v>0</v>
      </c>
      <c r="O3319" s="172">
        <f t="shared" si="273"/>
        <v>0</v>
      </c>
      <c r="P3319" s="172">
        <f t="shared" si="277"/>
        <v>0</v>
      </c>
    </row>
    <row r="3320" spans="12:16" ht="15" customHeight="1" x14ac:dyDescent="0.3">
      <c r="L3320" s="171" t="str">
        <f t="shared" si="275"/>
        <v>-</v>
      </c>
      <c r="M3320" s="172">
        <f t="shared" si="274"/>
        <v>0</v>
      </c>
      <c r="N3320" s="172">
        <f t="shared" si="276"/>
        <v>0</v>
      </c>
      <c r="O3320" s="172">
        <f t="shared" si="273"/>
        <v>0</v>
      </c>
      <c r="P3320" s="172">
        <f t="shared" si="277"/>
        <v>0</v>
      </c>
    </row>
    <row r="3321" spans="12:16" ht="15" customHeight="1" x14ac:dyDescent="0.3">
      <c r="L3321" s="171" t="str">
        <f t="shared" si="275"/>
        <v>-</v>
      </c>
      <c r="M3321" s="172">
        <f t="shared" si="274"/>
        <v>0</v>
      </c>
      <c r="N3321" s="172">
        <f t="shared" si="276"/>
        <v>0</v>
      </c>
      <c r="O3321" s="172">
        <f t="shared" si="273"/>
        <v>0</v>
      </c>
      <c r="P3321" s="172">
        <f t="shared" si="277"/>
        <v>0</v>
      </c>
    </row>
    <row r="3322" spans="12:16" ht="15" customHeight="1" x14ac:dyDescent="0.3">
      <c r="L3322" s="171" t="str">
        <f t="shared" si="275"/>
        <v>-</v>
      </c>
      <c r="M3322" s="172">
        <f t="shared" si="274"/>
        <v>0</v>
      </c>
      <c r="N3322" s="172">
        <f t="shared" si="276"/>
        <v>0</v>
      </c>
      <c r="O3322" s="172">
        <f t="shared" si="273"/>
        <v>0</v>
      </c>
      <c r="P3322" s="172">
        <f t="shared" si="277"/>
        <v>0</v>
      </c>
    </row>
    <row r="3323" spans="12:16" ht="15" customHeight="1" x14ac:dyDescent="0.3">
      <c r="L3323" s="171" t="str">
        <f t="shared" si="275"/>
        <v>-</v>
      </c>
      <c r="M3323" s="172">
        <f t="shared" si="274"/>
        <v>0</v>
      </c>
      <c r="N3323" s="172">
        <f t="shared" si="276"/>
        <v>0</v>
      </c>
      <c r="O3323" s="172">
        <f t="shared" si="273"/>
        <v>0</v>
      </c>
      <c r="P3323" s="172">
        <f t="shared" si="277"/>
        <v>0</v>
      </c>
    </row>
    <row r="3324" spans="12:16" ht="15" customHeight="1" x14ac:dyDescent="0.3">
      <c r="L3324" s="171" t="str">
        <f t="shared" si="275"/>
        <v>-</v>
      </c>
      <c r="M3324" s="172">
        <f t="shared" si="274"/>
        <v>0</v>
      </c>
      <c r="N3324" s="172">
        <f t="shared" si="276"/>
        <v>0</v>
      </c>
      <c r="O3324" s="172">
        <f t="shared" si="273"/>
        <v>0</v>
      </c>
      <c r="P3324" s="172">
        <f t="shared" si="277"/>
        <v>0</v>
      </c>
    </row>
    <row r="3325" spans="12:16" ht="15" customHeight="1" x14ac:dyDescent="0.3">
      <c r="L3325" s="171" t="str">
        <f t="shared" si="275"/>
        <v>-</v>
      </c>
      <c r="M3325" s="172">
        <f t="shared" si="274"/>
        <v>0</v>
      </c>
      <c r="N3325" s="172">
        <f t="shared" si="276"/>
        <v>0</v>
      </c>
      <c r="O3325" s="172">
        <f t="shared" si="273"/>
        <v>0</v>
      </c>
      <c r="P3325" s="172">
        <f t="shared" si="277"/>
        <v>0</v>
      </c>
    </row>
    <row r="3326" spans="12:16" ht="15" customHeight="1" x14ac:dyDescent="0.3">
      <c r="L3326" s="171" t="str">
        <f t="shared" si="275"/>
        <v>-</v>
      </c>
      <c r="M3326" s="172">
        <f t="shared" si="274"/>
        <v>0</v>
      </c>
      <c r="N3326" s="172">
        <f t="shared" si="276"/>
        <v>0</v>
      </c>
      <c r="O3326" s="172">
        <f t="shared" si="273"/>
        <v>0</v>
      </c>
      <c r="P3326" s="172">
        <f t="shared" si="277"/>
        <v>0</v>
      </c>
    </row>
    <row r="3327" spans="12:16" ht="15" customHeight="1" x14ac:dyDescent="0.3">
      <c r="L3327" s="171" t="str">
        <f t="shared" si="275"/>
        <v>-</v>
      </c>
      <c r="M3327" s="172">
        <f t="shared" si="274"/>
        <v>0</v>
      </c>
      <c r="N3327" s="172">
        <f t="shared" si="276"/>
        <v>0</v>
      </c>
      <c r="O3327" s="172">
        <f t="shared" si="273"/>
        <v>0</v>
      </c>
      <c r="P3327" s="172">
        <f t="shared" si="277"/>
        <v>0</v>
      </c>
    </row>
    <row r="3328" spans="12:16" ht="15" customHeight="1" x14ac:dyDescent="0.3">
      <c r="L3328" s="171" t="str">
        <f t="shared" si="275"/>
        <v>-</v>
      </c>
      <c r="M3328" s="172">
        <f t="shared" si="274"/>
        <v>0</v>
      </c>
      <c r="N3328" s="172">
        <f t="shared" si="276"/>
        <v>0</v>
      </c>
      <c r="O3328" s="172">
        <f t="shared" si="273"/>
        <v>0</v>
      </c>
      <c r="P3328" s="172">
        <f t="shared" si="277"/>
        <v>0</v>
      </c>
    </row>
    <row r="3329" spans="12:16" ht="15" customHeight="1" x14ac:dyDescent="0.3">
      <c r="L3329" s="171" t="str">
        <f t="shared" si="275"/>
        <v>-</v>
      </c>
      <c r="M3329" s="172">
        <f t="shared" si="274"/>
        <v>0</v>
      </c>
      <c r="N3329" s="172">
        <f t="shared" si="276"/>
        <v>0</v>
      </c>
      <c r="O3329" s="172">
        <f t="shared" si="273"/>
        <v>0</v>
      </c>
      <c r="P3329" s="172">
        <f t="shared" si="277"/>
        <v>0</v>
      </c>
    </row>
    <row r="3330" spans="12:16" ht="15" customHeight="1" x14ac:dyDescent="0.3">
      <c r="L3330" s="171" t="str">
        <f t="shared" si="275"/>
        <v>-</v>
      </c>
      <c r="M3330" s="172">
        <f t="shared" si="274"/>
        <v>0</v>
      </c>
      <c r="N3330" s="172">
        <f t="shared" si="276"/>
        <v>0</v>
      </c>
      <c r="O3330" s="172">
        <f t="shared" si="273"/>
        <v>0</v>
      </c>
      <c r="P3330" s="172">
        <f t="shared" si="277"/>
        <v>0</v>
      </c>
    </row>
    <row r="3331" spans="12:16" ht="15" customHeight="1" x14ac:dyDescent="0.3">
      <c r="L3331" s="171" t="str">
        <f t="shared" si="275"/>
        <v>-</v>
      </c>
      <c r="M3331" s="172">
        <f t="shared" si="274"/>
        <v>0</v>
      </c>
      <c r="N3331" s="172">
        <f t="shared" si="276"/>
        <v>0</v>
      </c>
      <c r="O3331" s="172">
        <f t="shared" si="273"/>
        <v>0</v>
      </c>
      <c r="P3331" s="172">
        <f t="shared" si="277"/>
        <v>0</v>
      </c>
    </row>
    <row r="3332" spans="12:16" ht="15" customHeight="1" x14ac:dyDescent="0.3">
      <c r="L3332" s="171" t="str">
        <f t="shared" si="275"/>
        <v>-</v>
      </c>
      <c r="M3332" s="172">
        <f t="shared" si="274"/>
        <v>0</v>
      </c>
      <c r="N3332" s="172">
        <f t="shared" si="276"/>
        <v>0</v>
      </c>
      <c r="O3332" s="172">
        <f t="shared" si="273"/>
        <v>0</v>
      </c>
      <c r="P3332" s="172">
        <f t="shared" si="277"/>
        <v>0</v>
      </c>
    </row>
    <row r="3333" spans="12:16" ht="15" customHeight="1" x14ac:dyDescent="0.3">
      <c r="L3333" s="171" t="str">
        <f t="shared" si="275"/>
        <v>-</v>
      </c>
      <c r="M3333" s="172">
        <f t="shared" si="274"/>
        <v>0</v>
      </c>
      <c r="N3333" s="172">
        <f t="shared" si="276"/>
        <v>0</v>
      </c>
      <c r="O3333" s="172">
        <f t="shared" si="273"/>
        <v>0</v>
      </c>
      <c r="P3333" s="172">
        <f t="shared" si="277"/>
        <v>0</v>
      </c>
    </row>
    <row r="3334" spans="12:16" ht="15" customHeight="1" x14ac:dyDescent="0.3">
      <c r="L3334" s="171" t="str">
        <f t="shared" si="275"/>
        <v>-</v>
      </c>
      <c r="M3334" s="172">
        <f t="shared" si="274"/>
        <v>0</v>
      </c>
      <c r="N3334" s="172">
        <f t="shared" si="276"/>
        <v>0</v>
      </c>
      <c r="O3334" s="172">
        <f t="shared" si="273"/>
        <v>0</v>
      </c>
      <c r="P3334" s="172">
        <f t="shared" si="277"/>
        <v>0</v>
      </c>
    </row>
    <row r="3335" spans="12:16" ht="15" customHeight="1" x14ac:dyDescent="0.3">
      <c r="L3335" s="171" t="str">
        <f t="shared" si="275"/>
        <v>-</v>
      </c>
      <c r="M3335" s="172">
        <f t="shared" si="274"/>
        <v>0</v>
      </c>
      <c r="N3335" s="172">
        <f t="shared" si="276"/>
        <v>0</v>
      </c>
      <c r="O3335" s="172">
        <f t="shared" si="273"/>
        <v>0</v>
      </c>
      <c r="P3335" s="172">
        <f t="shared" si="277"/>
        <v>0</v>
      </c>
    </row>
    <row r="3336" spans="12:16" ht="15" customHeight="1" x14ac:dyDescent="0.3">
      <c r="L3336" s="171" t="str">
        <f t="shared" si="275"/>
        <v>-</v>
      </c>
      <c r="M3336" s="172">
        <f t="shared" si="274"/>
        <v>0</v>
      </c>
      <c r="N3336" s="172">
        <f t="shared" si="276"/>
        <v>0</v>
      </c>
      <c r="O3336" s="172">
        <f t="shared" si="273"/>
        <v>0</v>
      </c>
      <c r="P3336" s="172">
        <f t="shared" si="277"/>
        <v>0</v>
      </c>
    </row>
    <row r="3337" spans="12:16" ht="15" customHeight="1" x14ac:dyDescent="0.3">
      <c r="L3337" s="171" t="str">
        <f t="shared" si="275"/>
        <v>-</v>
      </c>
      <c r="M3337" s="172">
        <f t="shared" si="274"/>
        <v>0</v>
      </c>
      <c r="N3337" s="172">
        <f t="shared" si="276"/>
        <v>0</v>
      </c>
      <c r="O3337" s="172">
        <f t="shared" si="273"/>
        <v>0</v>
      </c>
      <c r="P3337" s="172">
        <f t="shared" si="277"/>
        <v>0</v>
      </c>
    </row>
    <row r="3338" spans="12:16" ht="15" customHeight="1" x14ac:dyDescent="0.3">
      <c r="L3338" s="171" t="str">
        <f t="shared" si="275"/>
        <v>-</v>
      </c>
      <c r="M3338" s="172">
        <f t="shared" si="274"/>
        <v>0</v>
      </c>
      <c r="N3338" s="172">
        <f t="shared" si="276"/>
        <v>0</v>
      </c>
      <c r="O3338" s="172">
        <f t="shared" si="273"/>
        <v>0</v>
      </c>
      <c r="P3338" s="172">
        <f t="shared" si="277"/>
        <v>0</v>
      </c>
    </row>
    <row r="3339" spans="12:16" ht="15" customHeight="1" x14ac:dyDescent="0.3">
      <c r="L3339" s="171" t="str">
        <f t="shared" si="275"/>
        <v>-</v>
      </c>
      <c r="M3339" s="172">
        <f t="shared" si="274"/>
        <v>0</v>
      </c>
      <c r="N3339" s="172">
        <f t="shared" si="276"/>
        <v>0</v>
      </c>
      <c r="O3339" s="172">
        <f t="shared" ref="O3339:O3402" si="278">IFERROR(IF(ISNUMBER(N3338),N3338,$E$8)*IF(L3339&gt;=$J$8,$E$12,$E$12)/IF(MOD(YEAR(L3339),4),365,366)*IF(ISBLANK(L3338),L3339-$F$5,L3339-L3338),0)</f>
        <v>0</v>
      </c>
      <c r="P3339" s="172">
        <f t="shared" si="277"/>
        <v>0</v>
      </c>
    </row>
    <row r="3340" spans="12:16" ht="15" customHeight="1" x14ac:dyDescent="0.3">
      <c r="L3340" s="171" t="str">
        <f t="shared" si="275"/>
        <v>-</v>
      </c>
      <c r="M3340" s="172">
        <f t="shared" si="274"/>
        <v>0</v>
      </c>
      <c r="N3340" s="172">
        <f t="shared" si="276"/>
        <v>0</v>
      </c>
      <c r="O3340" s="172">
        <f t="shared" si="278"/>
        <v>0</v>
      </c>
      <c r="P3340" s="172">
        <f t="shared" si="277"/>
        <v>0</v>
      </c>
    </row>
    <row r="3341" spans="12:16" ht="15" customHeight="1" x14ac:dyDescent="0.3">
      <c r="L3341" s="171" t="str">
        <f t="shared" si="275"/>
        <v>-</v>
      </c>
      <c r="M3341" s="172">
        <f t="shared" si="274"/>
        <v>0</v>
      </c>
      <c r="N3341" s="172">
        <f t="shared" si="276"/>
        <v>0</v>
      </c>
      <c r="O3341" s="172">
        <f t="shared" si="278"/>
        <v>0</v>
      </c>
      <c r="P3341" s="172">
        <f t="shared" si="277"/>
        <v>0</v>
      </c>
    </row>
    <row r="3342" spans="12:16" ht="15" customHeight="1" x14ac:dyDescent="0.3">
      <c r="L3342" s="171" t="str">
        <f t="shared" si="275"/>
        <v>-</v>
      </c>
      <c r="M3342" s="172">
        <f t="shared" si="274"/>
        <v>0</v>
      </c>
      <c r="N3342" s="172">
        <f t="shared" si="276"/>
        <v>0</v>
      </c>
      <c r="O3342" s="172">
        <f t="shared" si="278"/>
        <v>0</v>
      </c>
      <c r="P3342" s="172">
        <f t="shared" si="277"/>
        <v>0</v>
      </c>
    </row>
    <row r="3343" spans="12:16" ht="15" customHeight="1" x14ac:dyDescent="0.3">
      <c r="L3343" s="171" t="str">
        <f t="shared" si="275"/>
        <v>-</v>
      </c>
      <c r="M3343" s="172">
        <f t="shared" si="274"/>
        <v>0</v>
      </c>
      <c r="N3343" s="172">
        <f t="shared" si="276"/>
        <v>0</v>
      </c>
      <c r="O3343" s="172">
        <f t="shared" si="278"/>
        <v>0</v>
      </c>
      <c r="P3343" s="172">
        <f t="shared" si="277"/>
        <v>0</v>
      </c>
    </row>
    <row r="3344" spans="12:16" ht="15" customHeight="1" x14ac:dyDescent="0.3">
      <c r="L3344" s="171" t="str">
        <f t="shared" si="275"/>
        <v>-</v>
      </c>
      <c r="M3344" s="172">
        <f t="shared" si="274"/>
        <v>0</v>
      </c>
      <c r="N3344" s="172">
        <f t="shared" si="276"/>
        <v>0</v>
      </c>
      <c r="O3344" s="172">
        <f t="shared" si="278"/>
        <v>0</v>
      </c>
      <c r="P3344" s="172">
        <f t="shared" si="277"/>
        <v>0</v>
      </c>
    </row>
    <row r="3345" spans="12:16" ht="15" customHeight="1" x14ac:dyDescent="0.3">
      <c r="L3345" s="171" t="str">
        <f t="shared" si="275"/>
        <v>-</v>
      </c>
      <c r="M3345" s="172">
        <f t="shared" si="274"/>
        <v>0</v>
      </c>
      <c r="N3345" s="172">
        <f t="shared" si="276"/>
        <v>0</v>
      </c>
      <c r="O3345" s="172">
        <f t="shared" si="278"/>
        <v>0</v>
      </c>
      <c r="P3345" s="172">
        <f t="shared" si="277"/>
        <v>0</v>
      </c>
    </row>
    <row r="3346" spans="12:16" ht="15" customHeight="1" x14ac:dyDescent="0.3">
      <c r="L3346" s="171" t="str">
        <f t="shared" si="275"/>
        <v>-</v>
      </c>
      <c r="M3346" s="172">
        <f t="shared" si="274"/>
        <v>0</v>
      </c>
      <c r="N3346" s="172">
        <f t="shared" si="276"/>
        <v>0</v>
      </c>
      <c r="O3346" s="172">
        <f t="shared" si="278"/>
        <v>0</v>
      </c>
      <c r="P3346" s="172">
        <f t="shared" si="277"/>
        <v>0</v>
      </c>
    </row>
    <row r="3347" spans="12:16" ht="15" customHeight="1" x14ac:dyDescent="0.3">
      <c r="L3347" s="171" t="str">
        <f t="shared" si="275"/>
        <v>-</v>
      </c>
      <c r="M3347" s="172">
        <f t="shared" ref="M3347:M3410" si="279">IFERROR(VLOOKUP(L3347,$B$19:$E$80,4,FALSE),0)</f>
        <v>0</v>
      </c>
      <c r="N3347" s="172">
        <f t="shared" si="276"/>
        <v>0</v>
      </c>
      <c r="O3347" s="172">
        <f t="shared" si="278"/>
        <v>0</v>
      </c>
      <c r="P3347" s="172">
        <f t="shared" si="277"/>
        <v>0</v>
      </c>
    </row>
    <row r="3348" spans="12:16" ht="15" customHeight="1" x14ac:dyDescent="0.3">
      <c r="L3348" s="171" t="str">
        <f t="shared" ref="L3348:L3411" si="280">IFERROR(IF(MAX(L3347+1,$F$5+1)&gt;$J$10,"-",MAX(L3347+1,$F$5+1)),"-")</f>
        <v>-</v>
      </c>
      <c r="M3348" s="172">
        <f t="shared" si="279"/>
        <v>0</v>
      </c>
      <c r="N3348" s="172">
        <f t="shared" ref="N3348:N3411" si="281">IF(ISNUMBER(N3347),N3347-M3348,$E$8)</f>
        <v>0</v>
      </c>
      <c r="O3348" s="172">
        <f t="shared" si="278"/>
        <v>0</v>
      </c>
      <c r="P3348" s="172">
        <f t="shared" ref="P3348:P3411" si="282">IFERROR(IF(ISNUMBER(N3347),N3347,$E$8)*3%/IF(MOD(YEAR(L3348),4),365,366)*IF(ISBLANK(L3347),(L3348-$F$5),L3348-L3347),0)</f>
        <v>0</v>
      </c>
    </row>
    <row r="3349" spans="12:16" ht="15" customHeight="1" x14ac:dyDescent="0.3">
      <c r="L3349" s="171" t="str">
        <f t="shared" si="280"/>
        <v>-</v>
      </c>
      <c r="M3349" s="172">
        <f t="shared" si="279"/>
        <v>0</v>
      </c>
      <c r="N3349" s="172">
        <f t="shared" si="281"/>
        <v>0</v>
      </c>
      <c r="O3349" s="172">
        <f t="shared" si="278"/>
        <v>0</v>
      </c>
      <c r="P3349" s="172">
        <f t="shared" si="282"/>
        <v>0</v>
      </c>
    </row>
    <row r="3350" spans="12:16" ht="15" customHeight="1" x14ac:dyDescent="0.3">
      <c r="L3350" s="171" t="str">
        <f t="shared" si="280"/>
        <v>-</v>
      </c>
      <c r="M3350" s="172">
        <f t="shared" si="279"/>
        <v>0</v>
      </c>
      <c r="N3350" s="172">
        <f t="shared" si="281"/>
        <v>0</v>
      </c>
      <c r="O3350" s="172">
        <f t="shared" si="278"/>
        <v>0</v>
      </c>
      <c r="P3350" s="172">
        <f t="shared" si="282"/>
        <v>0</v>
      </c>
    </row>
    <row r="3351" spans="12:16" ht="15" customHeight="1" x14ac:dyDescent="0.3">
      <c r="L3351" s="171" t="str">
        <f t="shared" si="280"/>
        <v>-</v>
      </c>
      <c r="M3351" s="172">
        <f t="shared" si="279"/>
        <v>0</v>
      </c>
      <c r="N3351" s="172">
        <f t="shared" si="281"/>
        <v>0</v>
      </c>
      <c r="O3351" s="172">
        <f t="shared" si="278"/>
        <v>0</v>
      </c>
      <c r="P3351" s="172">
        <f t="shared" si="282"/>
        <v>0</v>
      </c>
    </row>
    <row r="3352" spans="12:16" ht="15" customHeight="1" x14ac:dyDescent="0.3">
      <c r="L3352" s="171" t="str">
        <f t="shared" si="280"/>
        <v>-</v>
      </c>
      <c r="M3352" s="172">
        <f t="shared" si="279"/>
        <v>0</v>
      </c>
      <c r="N3352" s="172">
        <f t="shared" si="281"/>
        <v>0</v>
      </c>
      <c r="O3352" s="172">
        <f t="shared" si="278"/>
        <v>0</v>
      </c>
      <c r="P3352" s="172">
        <f t="shared" si="282"/>
        <v>0</v>
      </c>
    </row>
    <row r="3353" spans="12:16" ht="15" customHeight="1" x14ac:dyDescent="0.3">
      <c r="L3353" s="171" t="str">
        <f t="shared" si="280"/>
        <v>-</v>
      </c>
      <c r="M3353" s="172">
        <f t="shared" si="279"/>
        <v>0</v>
      </c>
      <c r="N3353" s="172">
        <f t="shared" si="281"/>
        <v>0</v>
      </c>
      <c r="O3353" s="172">
        <f t="shared" si="278"/>
        <v>0</v>
      </c>
      <c r="P3353" s="172">
        <f t="shared" si="282"/>
        <v>0</v>
      </c>
    </row>
    <row r="3354" spans="12:16" ht="15" customHeight="1" x14ac:dyDescent="0.3">
      <c r="L3354" s="171" t="str">
        <f t="shared" si="280"/>
        <v>-</v>
      </c>
      <c r="M3354" s="172">
        <f t="shared" si="279"/>
        <v>0</v>
      </c>
      <c r="N3354" s="172">
        <f t="shared" si="281"/>
        <v>0</v>
      </c>
      <c r="O3354" s="172">
        <f t="shared" si="278"/>
        <v>0</v>
      </c>
      <c r="P3354" s="172">
        <f t="shared" si="282"/>
        <v>0</v>
      </c>
    </row>
    <row r="3355" spans="12:16" ht="15" customHeight="1" x14ac:dyDescent="0.3">
      <c r="L3355" s="171" t="str">
        <f t="shared" si="280"/>
        <v>-</v>
      </c>
      <c r="M3355" s="172">
        <f t="shared" si="279"/>
        <v>0</v>
      </c>
      <c r="N3355" s="172">
        <f t="shared" si="281"/>
        <v>0</v>
      </c>
      <c r="O3355" s="172">
        <f t="shared" si="278"/>
        <v>0</v>
      </c>
      <c r="P3355" s="172">
        <f t="shared" si="282"/>
        <v>0</v>
      </c>
    </row>
    <row r="3356" spans="12:16" ht="15" customHeight="1" x14ac:dyDescent="0.3">
      <c r="L3356" s="171" t="str">
        <f t="shared" si="280"/>
        <v>-</v>
      </c>
      <c r="M3356" s="172">
        <f t="shared" si="279"/>
        <v>0</v>
      </c>
      <c r="N3356" s="172">
        <f t="shared" si="281"/>
        <v>0</v>
      </c>
      <c r="O3356" s="172">
        <f t="shared" si="278"/>
        <v>0</v>
      </c>
      <c r="P3356" s="172">
        <f t="shared" si="282"/>
        <v>0</v>
      </c>
    </row>
    <row r="3357" spans="12:16" ht="15" customHeight="1" x14ac:dyDescent="0.3">
      <c r="L3357" s="171" t="str">
        <f t="shared" si="280"/>
        <v>-</v>
      </c>
      <c r="M3357" s="172">
        <f t="shared" si="279"/>
        <v>0</v>
      </c>
      <c r="N3357" s="172">
        <f t="shared" si="281"/>
        <v>0</v>
      </c>
      <c r="O3357" s="172">
        <f t="shared" si="278"/>
        <v>0</v>
      </c>
      <c r="P3357" s="172">
        <f t="shared" si="282"/>
        <v>0</v>
      </c>
    </row>
    <row r="3358" spans="12:16" ht="15" customHeight="1" x14ac:dyDescent="0.3">
      <c r="L3358" s="171" t="str">
        <f t="shared" si="280"/>
        <v>-</v>
      </c>
      <c r="M3358" s="172">
        <f t="shared" si="279"/>
        <v>0</v>
      </c>
      <c r="N3358" s="172">
        <f t="shared" si="281"/>
        <v>0</v>
      </c>
      <c r="O3358" s="172">
        <f t="shared" si="278"/>
        <v>0</v>
      </c>
      <c r="P3358" s="172">
        <f t="shared" si="282"/>
        <v>0</v>
      </c>
    </row>
    <row r="3359" spans="12:16" ht="15" customHeight="1" x14ac:dyDescent="0.3">
      <c r="L3359" s="171" t="str">
        <f t="shared" si="280"/>
        <v>-</v>
      </c>
      <c r="M3359" s="172">
        <f t="shared" si="279"/>
        <v>0</v>
      </c>
      <c r="N3359" s="172">
        <f t="shared" si="281"/>
        <v>0</v>
      </c>
      <c r="O3359" s="172">
        <f t="shared" si="278"/>
        <v>0</v>
      </c>
      <c r="P3359" s="172">
        <f t="shared" si="282"/>
        <v>0</v>
      </c>
    </row>
    <row r="3360" spans="12:16" ht="15" customHeight="1" x14ac:dyDescent="0.3">
      <c r="L3360" s="171" t="str">
        <f t="shared" si="280"/>
        <v>-</v>
      </c>
      <c r="M3360" s="172">
        <f t="shared" si="279"/>
        <v>0</v>
      </c>
      <c r="N3360" s="172">
        <f t="shared" si="281"/>
        <v>0</v>
      </c>
      <c r="O3360" s="172">
        <f t="shared" si="278"/>
        <v>0</v>
      </c>
      <c r="P3360" s="172">
        <f t="shared" si="282"/>
        <v>0</v>
      </c>
    </row>
    <row r="3361" spans="12:16" ht="15" customHeight="1" x14ac:dyDescent="0.3">
      <c r="L3361" s="171" t="str">
        <f t="shared" si="280"/>
        <v>-</v>
      </c>
      <c r="M3361" s="172">
        <f t="shared" si="279"/>
        <v>0</v>
      </c>
      <c r="N3361" s="172">
        <f t="shared" si="281"/>
        <v>0</v>
      </c>
      <c r="O3361" s="172">
        <f t="shared" si="278"/>
        <v>0</v>
      </c>
      <c r="P3361" s="172">
        <f t="shared" si="282"/>
        <v>0</v>
      </c>
    </row>
    <row r="3362" spans="12:16" ht="15" customHeight="1" x14ac:dyDescent="0.3">
      <c r="L3362" s="171" t="str">
        <f t="shared" si="280"/>
        <v>-</v>
      </c>
      <c r="M3362" s="172">
        <f t="shared" si="279"/>
        <v>0</v>
      </c>
      <c r="N3362" s="172">
        <f t="shared" si="281"/>
        <v>0</v>
      </c>
      <c r="O3362" s="172">
        <f t="shared" si="278"/>
        <v>0</v>
      </c>
      <c r="P3362" s="172">
        <f t="shared" si="282"/>
        <v>0</v>
      </c>
    </row>
    <row r="3363" spans="12:16" ht="15" customHeight="1" x14ac:dyDescent="0.3">
      <c r="L3363" s="171" t="str">
        <f t="shared" si="280"/>
        <v>-</v>
      </c>
      <c r="M3363" s="172">
        <f t="shared" si="279"/>
        <v>0</v>
      </c>
      <c r="N3363" s="172">
        <f t="shared" si="281"/>
        <v>0</v>
      </c>
      <c r="O3363" s="172">
        <f t="shared" si="278"/>
        <v>0</v>
      </c>
      <c r="P3363" s="172">
        <f t="shared" si="282"/>
        <v>0</v>
      </c>
    </row>
    <row r="3364" spans="12:16" ht="15" customHeight="1" x14ac:dyDescent="0.3">
      <c r="L3364" s="171" t="str">
        <f t="shared" si="280"/>
        <v>-</v>
      </c>
      <c r="M3364" s="172">
        <f t="shared" si="279"/>
        <v>0</v>
      </c>
      <c r="N3364" s="172">
        <f t="shared" si="281"/>
        <v>0</v>
      </c>
      <c r="O3364" s="172">
        <f t="shared" si="278"/>
        <v>0</v>
      </c>
      <c r="P3364" s="172">
        <f t="shared" si="282"/>
        <v>0</v>
      </c>
    </row>
    <row r="3365" spans="12:16" ht="15" customHeight="1" x14ac:dyDescent="0.3">
      <c r="L3365" s="171" t="str">
        <f t="shared" si="280"/>
        <v>-</v>
      </c>
      <c r="M3365" s="172">
        <f t="shared" si="279"/>
        <v>0</v>
      </c>
      <c r="N3365" s="172">
        <f t="shared" si="281"/>
        <v>0</v>
      </c>
      <c r="O3365" s="172">
        <f t="shared" si="278"/>
        <v>0</v>
      </c>
      <c r="P3365" s="172">
        <f t="shared" si="282"/>
        <v>0</v>
      </c>
    </row>
    <row r="3366" spans="12:16" ht="15" customHeight="1" x14ac:dyDescent="0.3">
      <c r="L3366" s="171" t="str">
        <f t="shared" si="280"/>
        <v>-</v>
      </c>
      <c r="M3366" s="172">
        <f t="shared" si="279"/>
        <v>0</v>
      </c>
      <c r="N3366" s="172">
        <f t="shared" si="281"/>
        <v>0</v>
      </c>
      <c r="O3366" s="172">
        <f t="shared" si="278"/>
        <v>0</v>
      </c>
      <c r="P3366" s="172">
        <f t="shared" si="282"/>
        <v>0</v>
      </c>
    </row>
    <row r="3367" spans="12:16" ht="15" customHeight="1" x14ac:dyDescent="0.3">
      <c r="L3367" s="171" t="str">
        <f t="shared" si="280"/>
        <v>-</v>
      </c>
      <c r="M3367" s="172">
        <f t="shared" si="279"/>
        <v>0</v>
      </c>
      <c r="N3367" s="172">
        <f t="shared" si="281"/>
        <v>0</v>
      </c>
      <c r="O3367" s="172">
        <f t="shared" si="278"/>
        <v>0</v>
      </c>
      <c r="P3367" s="172">
        <f t="shared" si="282"/>
        <v>0</v>
      </c>
    </row>
    <row r="3368" spans="12:16" ht="15" customHeight="1" x14ac:dyDescent="0.3">
      <c r="L3368" s="171" t="str">
        <f t="shared" si="280"/>
        <v>-</v>
      </c>
      <c r="M3368" s="172">
        <f t="shared" si="279"/>
        <v>0</v>
      </c>
      <c r="N3368" s="172">
        <f t="shared" si="281"/>
        <v>0</v>
      </c>
      <c r="O3368" s="172">
        <f t="shared" si="278"/>
        <v>0</v>
      </c>
      <c r="P3368" s="172">
        <f t="shared" si="282"/>
        <v>0</v>
      </c>
    </row>
    <row r="3369" spans="12:16" ht="15" customHeight="1" x14ac:dyDescent="0.3">
      <c r="L3369" s="171" t="str">
        <f t="shared" si="280"/>
        <v>-</v>
      </c>
      <c r="M3369" s="172">
        <f t="shared" si="279"/>
        <v>0</v>
      </c>
      <c r="N3369" s="172">
        <f t="shared" si="281"/>
        <v>0</v>
      </c>
      <c r="O3369" s="172">
        <f t="shared" si="278"/>
        <v>0</v>
      </c>
      <c r="P3369" s="172">
        <f t="shared" si="282"/>
        <v>0</v>
      </c>
    </row>
    <row r="3370" spans="12:16" ht="15" customHeight="1" x14ac:dyDescent="0.3">
      <c r="L3370" s="171" t="str">
        <f t="shared" si="280"/>
        <v>-</v>
      </c>
      <c r="M3370" s="172">
        <f t="shared" si="279"/>
        <v>0</v>
      </c>
      <c r="N3370" s="172">
        <f t="shared" si="281"/>
        <v>0</v>
      </c>
      <c r="O3370" s="172">
        <f t="shared" si="278"/>
        <v>0</v>
      </c>
      <c r="P3370" s="172">
        <f t="shared" si="282"/>
        <v>0</v>
      </c>
    </row>
    <row r="3371" spans="12:16" ht="15" customHeight="1" x14ac:dyDescent="0.3">
      <c r="L3371" s="171" t="str">
        <f t="shared" si="280"/>
        <v>-</v>
      </c>
      <c r="M3371" s="172">
        <f t="shared" si="279"/>
        <v>0</v>
      </c>
      <c r="N3371" s="172">
        <f t="shared" si="281"/>
        <v>0</v>
      </c>
      <c r="O3371" s="172">
        <f t="shared" si="278"/>
        <v>0</v>
      </c>
      <c r="P3371" s="172">
        <f t="shared" si="282"/>
        <v>0</v>
      </c>
    </row>
    <row r="3372" spans="12:16" ht="15" customHeight="1" x14ac:dyDescent="0.3">
      <c r="L3372" s="171" t="str">
        <f t="shared" si="280"/>
        <v>-</v>
      </c>
      <c r="M3372" s="172">
        <f t="shared" si="279"/>
        <v>0</v>
      </c>
      <c r="N3372" s="172">
        <f t="shared" si="281"/>
        <v>0</v>
      </c>
      <c r="O3372" s="172">
        <f t="shared" si="278"/>
        <v>0</v>
      </c>
      <c r="P3372" s="172">
        <f t="shared" si="282"/>
        <v>0</v>
      </c>
    </row>
    <row r="3373" spans="12:16" ht="15" customHeight="1" x14ac:dyDescent="0.3">
      <c r="L3373" s="171" t="str">
        <f t="shared" si="280"/>
        <v>-</v>
      </c>
      <c r="M3373" s="172">
        <f t="shared" si="279"/>
        <v>0</v>
      </c>
      <c r="N3373" s="172">
        <f t="shared" si="281"/>
        <v>0</v>
      </c>
      <c r="O3373" s="172">
        <f t="shared" si="278"/>
        <v>0</v>
      </c>
      <c r="P3373" s="172">
        <f t="shared" si="282"/>
        <v>0</v>
      </c>
    </row>
    <row r="3374" spans="12:16" ht="15" customHeight="1" x14ac:dyDescent="0.3">
      <c r="L3374" s="171" t="str">
        <f t="shared" si="280"/>
        <v>-</v>
      </c>
      <c r="M3374" s="172">
        <f t="shared" si="279"/>
        <v>0</v>
      </c>
      <c r="N3374" s="172">
        <f t="shared" si="281"/>
        <v>0</v>
      </c>
      <c r="O3374" s="172">
        <f t="shared" si="278"/>
        <v>0</v>
      </c>
      <c r="P3374" s="172">
        <f t="shared" si="282"/>
        <v>0</v>
      </c>
    </row>
    <row r="3375" spans="12:16" ht="15" customHeight="1" x14ac:dyDescent="0.3">
      <c r="L3375" s="171" t="str">
        <f t="shared" si="280"/>
        <v>-</v>
      </c>
      <c r="M3375" s="172">
        <f t="shared" si="279"/>
        <v>0</v>
      </c>
      <c r="N3375" s="172">
        <f t="shared" si="281"/>
        <v>0</v>
      </c>
      <c r="O3375" s="172">
        <f t="shared" si="278"/>
        <v>0</v>
      </c>
      <c r="P3375" s="172">
        <f t="shared" si="282"/>
        <v>0</v>
      </c>
    </row>
    <row r="3376" spans="12:16" ht="15" customHeight="1" x14ac:dyDescent="0.3">
      <c r="L3376" s="171" t="str">
        <f t="shared" si="280"/>
        <v>-</v>
      </c>
      <c r="M3376" s="172">
        <f t="shared" si="279"/>
        <v>0</v>
      </c>
      <c r="N3376" s="172">
        <f t="shared" si="281"/>
        <v>0</v>
      </c>
      <c r="O3376" s="172">
        <f t="shared" si="278"/>
        <v>0</v>
      </c>
      <c r="P3376" s="172">
        <f t="shared" si="282"/>
        <v>0</v>
      </c>
    </row>
    <row r="3377" spans="12:16" ht="15" customHeight="1" x14ac:dyDescent="0.3">
      <c r="L3377" s="171" t="str">
        <f t="shared" si="280"/>
        <v>-</v>
      </c>
      <c r="M3377" s="172">
        <f t="shared" si="279"/>
        <v>0</v>
      </c>
      <c r="N3377" s="172">
        <f t="shared" si="281"/>
        <v>0</v>
      </c>
      <c r="O3377" s="172">
        <f t="shared" si="278"/>
        <v>0</v>
      </c>
      <c r="P3377" s="172">
        <f t="shared" si="282"/>
        <v>0</v>
      </c>
    </row>
    <row r="3378" spans="12:16" ht="15" customHeight="1" x14ac:dyDescent="0.3">
      <c r="L3378" s="171" t="str">
        <f t="shared" si="280"/>
        <v>-</v>
      </c>
      <c r="M3378" s="172">
        <f t="shared" si="279"/>
        <v>0</v>
      </c>
      <c r="N3378" s="172">
        <f t="shared" si="281"/>
        <v>0</v>
      </c>
      <c r="O3378" s="172">
        <f t="shared" si="278"/>
        <v>0</v>
      </c>
      <c r="P3378" s="172">
        <f t="shared" si="282"/>
        <v>0</v>
      </c>
    </row>
    <row r="3379" spans="12:16" ht="15" customHeight="1" x14ac:dyDescent="0.3">
      <c r="L3379" s="171" t="str">
        <f t="shared" si="280"/>
        <v>-</v>
      </c>
      <c r="M3379" s="172">
        <f t="shared" si="279"/>
        <v>0</v>
      </c>
      <c r="N3379" s="172">
        <f t="shared" si="281"/>
        <v>0</v>
      </c>
      <c r="O3379" s="172">
        <f t="shared" si="278"/>
        <v>0</v>
      </c>
      <c r="P3379" s="172">
        <f t="shared" si="282"/>
        <v>0</v>
      </c>
    </row>
    <row r="3380" spans="12:16" ht="15" customHeight="1" x14ac:dyDescent="0.3">
      <c r="L3380" s="171" t="str">
        <f t="shared" si="280"/>
        <v>-</v>
      </c>
      <c r="M3380" s="172">
        <f t="shared" si="279"/>
        <v>0</v>
      </c>
      <c r="N3380" s="172">
        <f t="shared" si="281"/>
        <v>0</v>
      </c>
      <c r="O3380" s="172">
        <f t="shared" si="278"/>
        <v>0</v>
      </c>
      <c r="P3380" s="172">
        <f t="shared" si="282"/>
        <v>0</v>
      </c>
    </row>
    <row r="3381" spans="12:16" ht="15" customHeight="1" x14ac:dyDescent="0.3">
      <c r="L3381" s="171" t="str">
        <f t="shared" si="280"/>
        <v>-</v>
      </c>
      <c r="M3381" s="172">
        <f t="shared" si="279"/>
        <v>0</v>
      </c>
      <c r="N3381" s="172">
        <f t="shared" si="281"/>
        <v>0</v>
      </c>
      <c r="O3381" s="172">
        <f t="shared" si="278"/>
        <v>0</v>
      </c>
      <c r="P3381" s="172">
        <f t="shared" si="282"/>
        <v>0</v>
      </c>
    </row>
    <row r="3382" spans="12:16" ht="15" customHeight="1" x14ac:dyDescent="0.3">
      <c r="L3382" s="171" t="str">
        <f t="shared" si="280"/>
        <v>-</v>
      </c>
      <c r="M3382" s="172">
        <f t="shared" si="279"/>
        <v>0</v>
      </c>
      <c r="N3382" s="172">
        <f t="shared" si="281"/>
        <v>0</v>
      </c>
      <c r="O3382" s="172">
        <f t="shared" si="278"/>
        <v>0</v>
      </c>
      <c r="P3382" s="172">
        <f t="shared" si="282"/>
        <v>0</v>
      </c>
    </row>
    <row r="3383" spans="12:16" ht="15" customHeight="1" x14ac:dyDescent="0.3">
      <c r="L3383" s="171" t="str">
        <f t="shared" si="280"/>
        <v>-</v>
      </c>
      <c r="M3383" s="172">
        <f t="shared" si="279"/>
        <v>0</v>
      </c>
      <c r="N3383" s="172">
        <f t="shared" si="281"/>
        <v>0</v>
      </c>
      <c r="O3383" s="172">
        <f t="shared" si="278"/>
        <v>0</v>
      </c>
      <c r="P3383" s="172">
        <f t="shared" si="282"/>
        <v>0</v>
      </c>
    </row>
    <row r="3384" spans="12:16" ht="15" customHeight="1" x14ac:dyDescent="0.3">
      <c r="L3384" s="171" t="str">
        <f t="shared" si="280"/>
        <v>-</v>
      </c>
      <c r="M3384" s="172">
        <f t="shared" si="279"/>
        <v>0</v>
      </c>
      <c r="N3384" s="172">
        <f t="shared" si="281"/>
        <v>0</v>
      </c>
      <c r="O3384" s="172">
        <f t="shared" si="278"/>
        <v>0</v>
      </c>
      <c r="P3384" s="172">
        <f t="shared" si="282"/>
        <v>0</v>
      </c>
    </row>
    <row r="3385" spans="12:16" ht="15" customHeight="1" x14ac:dyDescent="0.3">
      <c r="L3385" s="171" t="str">
        <f t="shared" si="280"/>
        <v>-</v>
      </c>
      <c r="M3385" s="172">
        <f t="shared" si="279"/>
        <v>0</v>
      </c>
      <c r="N3385" s="172">
        <f t="shared" si="281"/>
        <v>0</v>
      </c>
      <c r="O3385" s="172">
        <f t="shared" si="278"/>
        <v>0</v>
      </c>
      <c r="P3385" s="172">
        <f t="shared" si="282"/>
        <v>0</v>
      </c>
    </row>
    <row r="3386" spans="12:16" ht="15" customHeight="1" x14ac:dyDescent="0.3">
      <c r="L3386" s="171" t="str">
        <f t="shared" si="280"/>
        <v>-</v>
      </c>
      <c r="M3386" s="172">
        <f t="shared" si="279"/>
        <v>0</v>
      </c>
      <c r="N3386" s="172">
        <f t="shared" si="281"/>
        <v>0</v>
      </c>
      <c r="O3386" s="172">
        <f t="shared" si="278"/>
        <v>0</v>
      </c>
      <c r="P3386" s="172">
        <f t="shared" si="282"/>
        <v>0</v>
      </c>
    </row>
    <row r="3387" spans="12:16" ht="15" customHeight="1" x14ac:dyDescent="0.3">
      <c r="L3387" s="171" t="str">
        <f t="shared" si="280"/>
        <v>-</v>
      </c>
      <c r="M3387" s="172">
        <f t="shared" si="279"/>
        <v>0</v>
      </c>
      <c r="N3387" s="172">
        <f t="shared" si="281"/>
        <v>0</v>
      </c>
      <c r="O3387" s="172">
        <f t="shared" si="278"/>
        <v>0</v>
      </c>
      <c r="P3387" s="172">
        <f t="shared" si="282"/>
        <v>0</v>
      </c>
    </row>
    <row r="3388" spans="12:16" ht="15" customHeight="1" x14ac:dyDescent="0.3">
      <c r="L3388" s="171" t="str">
        <f t="shared" si="280"/>
        <v>-</v>
      </c>
      <c r="M3388" s="172">
        <f t="shared" si="279"/>
        <v>0</v>
      </c>
      <c r="N3388" s="172">
        <f t="shared" si="281"/>
        <v>0</v>
      </c>
      <c r="O3388" s="172">
        <f t="shared" si="278"/>
        <v>0</v>
      </c>
      <c r="P3388" s="172">
        <f t="shared" si="282"/>
        <v>0</v>
      </c>
    </row>
    <row r="3389" spans="12:16" ht="15" customHeight="1" x14ac:dyDescent="0.3">
      <c r="L3389" s="171" t="str">
        <f t="shared" si="280"/>
        <v>-</v>
      </c>
      <c r="M3389" s="172">
        <f t="shared" si="279"/>
        <v>0</v>
      </c>
      <c r="N3389" s="172">
        <f t="shared" si="281"/>
        <v>0</v>
      </c>
      <c r="O3389" s="172">
        <f t="shared" si="278"/>
        <v>0</v>
      </c>
      <c r="P3389" s="172">
        <f t="shared" si="282"/>
        <v>0</v>
      </c>
    </row>
    <row r="3390" spans="12:16" ht="15" customHeight="1" x14ac:dyDescent="0.3">
      <c r="L3390" s="171" t="str">
        <f t="shared" si="280"/>
        <v>-</v>
      </c>
      <c r="M3390" s="172">
        <f t="shared" si="279"/>
        <v>0</v>
      </c>
      <c r="N3390" s="172">
        <f t="shared" si="281"/>
        <v>0</v>
      </c>
      <c r="O3390" s="172">
        <f t="shared" si="278"/>
        <v>0</v>
      </c>
      <c r="P3390" s="172">
        <f t="shared" si="282"/>
        <v>0</v>
      </c>
    </row>
    <row r="3391" spans="12:16" ht="15" customHeight="1" x14ac:dyDescent="0.3">
      <c r="L3391" s="171" t="str">
        <f t="shared" si="280"/>
        <v>-</v>
      </c>
      <c r="M3391" s="172">
        <f t="shared" si="279"/>
        <v>0</v>
      </c>
      <c r="N3391" s="172">
        <f t="shared" si="281"/>
        <v>0</v>
      </c>
      <c r="O3391" s="172">
        <f t="shared" si="278"/>
        <v>0</v>
      </c>
      <c r="P3391" s="172">
        <f t="shared" si="282"/>
        <v>0</v>
      </c>
    </row>
    <row r="3392" spans="12:16" ht="15" customHeight="1" x14ac:dyDescent="0.3">
      <c r="L3392" s="171" t="str">
        <f t="shared" si="280"/>
        <v>-</v>
      </c>
      <c r="M3392" s="172">
        <f t="shared" si="279"/>
        <v>0</v>
      </c>
      <c r="N3392" s="172">
        <f t="shared" si="281"/>
        <v>0</v>
      </c>
      <c r="O3392" s="172">
        <f t="shared" si="278"/>
        <v>0</v>
      </c>
      <c r="P3392" s="172">
        <f t="shared" si="282"/>
        <v>0</v>
      </c>
    </row>
    <row r="3393" spans="12:16" ht="15" customHeight="1" x14ac:dyDescent="0.3">
      <c r="L3393" s="171" t="str">
        <f t="shared" si="280"/>
        <v>-</v>
      </c>
      <c r="M3393" s="172">
        <f t="shared" si="279"/>
        <v>0</v>
      </c>
      <c r="N3393" s="172">
        <f t="shared" si="281"/>
        <v>0</v>
      </c>
      <c r="O3393" s="172">
        <f t="shared" si="278"/>
        <v>0</v>
      </c>
      <c r="P3393" s="172">
        <f t="shared" si="282"/>
        <v>0</v>
      </c>
    </row>
    <row r="3394" spans="12:16" ht="15" customHeight="1" x14ac:dyDescent="0.3">
      <c r="L3394" s="171" t="str">
        <f t="shared" si="280"/>
        <v>-</v>
      </c>
      <c r="M3394" s="172">
        <f t="shared" si="279"/>
        <v>0</v>
      </c>
      <c r="N3394" s="172">
        <f t="shared" si="281"/>
        <v>0</v>
      </c>
      <c r="O3394" s="172">
        <f t="shared" si="278"/>
        <v>0</v>
      </c>
      <c r="P3394" s="172">
        <f t="shared" si="282"/>
        <v>0</v>
      </c>
    </row>
    <row r="3395" spans="12:16" ht="15" customHeight="1" x14ac:dyDescent="0.3">
      <c r="L3395" s="171" t="str">
        <f t="shared" si="280"/>
        <v>-</v>
      </c>
      <c r="M3395" s="172">
        <f t="shared" si="279"/>
        <v>0</v>
      </c>
      <c r="N3395" s="172">
        <f t="shared" si="281"/>
        <v>0</v>
      </c>
      <c r="O3395" s="172">
        <f t="shared" si="278"/>
        <v>0</v>
      </c>
      <c r="P3395" s="172">
        <f t="shared" si="282"/>
        <v>0</v>
      </c>
    </row>
    <row r="3396" spans="12:16" ht="15" customHeight="1" x14ac:dyDescent="0.3">
      <c r="L3396" s="171" t="str">
        <f t="shared" si="280"/>
        <v>-</v>
      </c>
      <c r="M3396" s="172">
        <f t="shared" si="279"/>
        <v>0</v>
      </c>
      <c r="N3396" s="172">
        <f t="shared" si="281"/>
        <v>0</v>
      </c>
      <c r="O3396" s="172">
        <f t="shared" si="278"/>
        <v>0</v>
      </c>
      <c r="P3396" s="172">
        <f t="shared" si="282"/>
        <v>0</v>
      </c>
    </row>
    <row r="3397" spans="12:16" ht="15" customHeight="1" x14ac:dyDescent="0.3">
      <c r="L3397" s="171" t="str">
        <f t="shared" si="280"/>
        <v>-</v>
      </c>
      <c r="M3397" s="172">
        <f t="shared" si="279"/>
        <v>0</v>
      </c>
      <c r="N3397" s="172">
        <f t="shared" si="281"/>
        <v>0</v>
      </c>
      <c r="O3397" s="172">
        <f t="shared" si="278"/>
        <v>0</v>
      </c>
      <c r="P3397" s="172">
        <f t="shared" si="282"/>
        <v>0</v>
      </c>
    </row>
    <row r="3398" spans="12:16" ht="15" customHeight="1" x14ac:dyDescent="0.3">
      <c r="L3398" s="171" t="str">
        <f t="shared" si="280"/>
        <v>-</v>
      </c>
      <c r="M3398" s="172">
        <f t="shared" si="279"/>
        <v>0</v>
      </c>
      <c r="N3398" s="172">
        <f t="shared" si="281"/>
        <v>0</v>
      </c>
      <c r="O3398" s="172">
        <f t="shared" si="278"/>
        <v>0</v>
      </c>
      <c r="P3398" s="172">
        <f t="shared" si="282"/>
        <v>0</v>
      </c>
    </row>
    <row r="3399" spans="12:16" ht="15" customHeight="1" x14ac:dyDescent="0.3">
      <c r="L3399" s="171" t="str">
        <f t="shared" si="280"/>
        <v>-</v>
      </c>
      <c r="M3399" s="172">
        <f t="shared" si="279"/>
        <v>0</v>
      </c>
      <c r="N3399" s="172">
        <f t="shared" si="281"/>
        <v>0</v>
      </c>
      <c r="O3399" s="172">
        <f t="shared" si="278"/>
        <v>0</v>
      </c>
      <c r="P3399" s="172">
        <f t="shared" si="282"/>
        <v>0</v>
      </c>
    </row>
    <row r="3400" spans="12:16" ht="15" customHeight="1" x14ac:dyDescent="0.3">
      <c r="L3400" s="171" t="str">
        <f t="shared" si="280"/>
        <v>-</v>
      </c>
      <c r="M3400" s="172">
        <f t="shared" si="279"/>
        <v>0</v>
      </c>
      <c r="N3400" s="172">
        <f t="shared" si="281"/>
        <v>0</v>
      </c>
      <c r="O3400" s="172">
        <f t="shared" si="278"/>
        <v>0</v>
      </c>
      <c r="P3400" s="172">
        <f t="shared" si="282"/>
        <v>0</v>
      </c>
    </row>
    <row r="3401" spans="12:16" ht="15" customHeight="1" x14ac:dyDescent="0.3">
      <c r="L3401" s="171" t="str">
        <f t="shared" si="280"/>
        <v>-</v>
      </c>
      <c r="M3401" s="172">
        <f t="shared" si="279"/>
        <v>0</v>
      </c>
      <c r="N3401" s="172">
        <f t="shared" si="281"/>
        <v>0</v>
      </c>
      <c r="O3401" s="172">
        <f t="shared" si="278"/>
        <v>0</v>
      </c>
      <c r="P3401" s="172">
        <f t="shared" si="282"/>
        <v>0</v>
      </c>
    </row>
    <row r="3402" spans="12:16" ht="15" customHeight="1" x14ac:dyDescent="0.3">
      <c r="L3402" s="171" t="str">
        <f t="shared" si="280"/>
        <v>-</v>
      </c>
      <c r="M3402" s="172">
        <f t="shared" si="279"/>
        <v>0</v>
      </c>
      <c r="N3402" s="172">
        <f t="shared" si="281"/>
        <v>0</v>
      </c>
      <c r="O3402" s="172">
        <f t="shared" si="278"/>
        <v>0</v>
      </c>
      <c r="P3402" s="172">
        <f t="shared" si="282"/>
        <v>0</v>
      </c>
    </row>
    <row r="3403" spans="12:16" ht="15" customHeight="1" x14ac:dyDescent="0.3">
      <c r="L3403" s="171" t="str">
        <f t="shared" si="280"/>
        <v>-</v>
      </c>
      <c r="M3403" s="172">
        <f t="shared" si="279"/>
        <v>0</v>
      </c>
      <c r="N3403" s="172">
        <f t="shared" si="281"/>
        <v>0</v>
      </c>
      <c r="O3403" s="172">
        <f t="shared" ref="O3403:O3466" si="283">IFERROR(IF(ISNUMBER(N3402),N3402,$E$8)*IF(L3403&gt;=$J$8,$E$12,$E$12)/IF(MOD(YEAR(L3403),4),365,366)*IF(ISBLANK(L3402),L3403-$F$5,L3403-L3402),0)</f>
        <v>0</v>
      </c>
      <c r="P3403" s="172">
        <f t="shared" si="282"/>
        <v>0</v>
      </c>
    </row>
    <row r="3404" spans="12:16" ht="15" customHeight="1" x14ac:dyDescent="0.3">
      <c r="L3404" s="171" t="str">
        <f t="shared" si="280"/>
        <v>-</v>
      </c>
      <c r="M3404" s="172">
        <f t="shared" si="279"/>
        <v>0</v>
      </c>
      <c r="N3404" s="172">
        <f t="shared" si="281"/>
        <v>0</v>
      </c>
      <c r="O3404" s="172">
        <f t="shared" si="283"/>
        <v>0</v>
      </c>
      <c r="P3404" s="172">
        <f t="shared" si="282"/>
        <v>0</v>
      </c>
    </row>
    <row r="3405" spans="12:16" ht="15" customHeight="1" x14ac:dyDescent="0.3">
      <c r="L3405" s="171" t="str">
        <f t="shared" si="280"/>
        <v>-</v>
      </c>
      <c r="M3405" s="172">
        <f t="shared" si="279"/>
        <v>0</v>
      </c>
      <c r="N3405" s="172">
        <f t="shared" si="281"/>
        <v>0</v>
      </c>
      <c r="O3405" s="172">
        <f t="shared" si="283"/>
        <v>0</v>
      </c>
      <c r="P3405" s="172">
        <f t="shared" si="282"/>
        <v>0</v>
      </c>
    </row>
    <row r="3406" spans="12:16" ht="15" customHeight="1" x14ac:dyDescent="0.3">
      <c r="L3406" s="171" t="str">
        <f t="shared" si="280"/>
        <v>-</v>
      </c>
      <c r="M3406" s="172">
        <f t="shared" si="279"/>
        <v>0</v>
      </c>
      <c r="N3406" s="172">
        <f t="shared" si="281"/>
        <v>0</v>
      </c>
      <c r="O3406" s="172">
        <f t="shared" si="283"/>
        <v>0</v>
      </c>
      <c r="P3406" s="172">
        <f t="shared" si="282"/>
        <v>0</v>
      </c>
    </row>
    <row r="3407" spans="12:16" ht="15" customHeight="1" x14ac:dyDescent="0.3">
      <c r="L3407" s="171" t="str">
        <f t="shared" si="280"/>
        <v>-</v>
      </c>
      <c r="M3407" s="172">
        <f t="shared" si="279"/>
        <v>0</v>
      </c>
      <c r="N3407" s="172">
        <f t="shared" si="281"/>
        <v>0</v>
      </c>
      <c r="O3407" s="172">
        <f t="shared" si="283"/>
        <v>0</v>
      </c>
      <c r="P3407" s="172">
        <f t="shared" si="282"/>
        <v>0</v>
      </c>
    </row>
    <row r="3408" spans="12:16" ht="15" customHeight="1" x14ac:dyDescent="0.3">
      <c r="L3408" s="171" t="str">
        <f t="shared" si="280"/>
        <v>-</v>
      </c>
      <c r="M3408" s="172">
        <f t="shared" si="279"/>
        <v>0</v>
      </c>
      <c r="N3408" s="172">
        <f t="shared" si="281"/>
        <v>0</v>
      </c>
      <c r="O3408" s="172">
        <f t="shared" si="283"/>
        <v>0</v>
      </c>
      <c r="P3408" s="172">
        <f t="shared" si="282"/>
        <v>0</v>
      </c>
    </row>
    <row r="3409" spans="12:16" ht="15" customHeight="1" x14ac:dyDescent="0.3">
      <c r="L3409" s="171" t="str">
        <f t="shared" si="280"/>
        <v>-</v>
      </c>
      <c r="M3409" s="172">
        <f t="shared" si="279"/>
        <v>0</v>
      </c>
      <c r="N3409" s="172">
        <f t="shared" si="281"/>
        <v>0</v>
      </c>
      <c r="O3409" s="172">
        <f t="shared" si="283"/>
        <v>0</v>
      </c>
      <c r="P3409" s="172">
        <f t="shared" si="282"/>
        <v>0</v>
      </c>
    </row>
    <row r="3410" spans="12:16" ht="15" customHeight="1" x14ac:dyDescent="0.3">
      <c r="L3410" s="171" t="str">
        <f t="shared" si="280"/>
        <v>-</v>
      </c>
      <c r="M3410" s="172">
        <f t="shared" si="279"/>
        <v>0</v>
      </c>
      <c r="N3410" s="172">
        <f t="shared" si="281"/>
        <v>0</v>
      </c>
      <c r="O3410" s="172">
        <f t="shared" si="283"/>
        <v>0</v>
      </c>
      <c r="P3410" s="172">
        <f t="shared" si="282"/>
        <v>0</v>
      </c>
    </row>
    <row r="3411" spans="12:16" ht="15" customHeight="1" x14ac:dyDescent="0.3">
      <c r="L3411" s="171" t="str">
        <f t="shared" si="280"/>
        <v>-</v>
      </c>
      <c r="M3411" s="172">
        <f t="shared" ref="M3411:M3474" si="284">IFERROR(VLOOKUP(L3411,$B$19:$E$80,4,FALSE),0)</f>
        <v>0</v>
      </c>
      <c r="N3411" s="172">
        <f t="shared" si="281"/>
        <v>0</v>
      </c>
      <c r="O3411" s="172">
        <f t="shared" si="283"/>
        <v>0</v>
      </c>
      <c r="P3411" s="172">
        <f t="shared" si="282"/>
        <v>0</v>
      </c>
    </row>
    <row r="3412" spans="12:16" ht="15" customHeight="1" x14ac:dyDescent="0.3">
      <c r="L3412" s="171" t="str">
        <f t="shared" ref="L3412:L3475" si="285">IFERROR(IF(MAX(L3411+1,$F$5+1)&gt;$J$10,"-",MAX(L3411+1,$F$5+1)),"-")</f>
        <v>-</v>
      </c>
      <c r="M3412" s="172">
        <f t="shared" si="284"/>
        <v>0</v>
      </c>
      <c r="N3412" s="172">
        <f t="shared" ref="N3412:N3475" si="286">IF(ISNUMBER(N3411),N3411-M3412,$E$8)</f>
        <v>0</v>
      </c>
      <c r="O3412" s="172">
        <f t="shared" si="283"/>
        <v>0</v>
      </c>
      <c r="P3412" s="172">
        <f t="shared" ref="P3412:P3475" si="287">IFERROR(IF(ISNUMBER(N3411),N3411,$E$8)*3%/IF(MOD(YEAR(L3412),4),365,366)*IF(ISBLANK(L3411),(L3412-$F$5),L3412-L3411),0)</f>
        <v>0</v>
      </c>
    </row>
    <row r="3413" spans="12:16" ht="15" customHeight="1" x14ac:dyDescent="0.3">
      <c r="L3413" s="171" t="str">
        <f t="shared" si="285"/>
        <v>-</v>
      </c>
      <c r="M3413" s="172">
        <f t="shared" si="284"/>
        <v>0</v>
      </c>
      <c r="N3413" s="172">
        <f t="shared" si="286"/>
        <v>0</v>
      </c>
      <c r="O3413" s="172">
        <f t="shared" si="283"/>
        <v>0</v>
      </c>
      <c r="P3413" s="172">
        <f t="shared" si="287"/>
        <v>0</v>
      </c>
    </row>
    <row r="3414" spans="12:16" ht="15" customHeight="1" x14ac:dyDescent="0.3">
      <c r="L3414" s="171" t="str">
        <f t="shared" si="285"/>
        <v>-</v>
      </c>
      <c r="M3414" s="172">
        <f t="shared" si="284"/>
        <v>0</v>
      </c>
      <c r="N3414" s="172">
        <f t="shared" si="286"/>
        <v>0</v>
      </c>
      <c r="O3414" s="172">
        <f t="shared" si="283"/>
        <v>0</v>
      </c>
      <c r="P3414" s="172">
        <f t="shared" si="287"/>
        <v>0</v>
      </c>
    </row>
    <row r="3415" spans="12:16" ht="15" customHeight="1" x14ac:dyDescent="0.3">
      <c r="L3415" s="171" t="str">
        <f t="shared" si="285"/>
        <v>-</v>
      </c>
      <c r="M3415" s="172">
        <f t="shared" si="284"/>
        <v>0</v>
      </c>
      <c r="N3415" s="172">
        <f t="shared" si="286"/>
        <v>0</v>
      </c>
      <c r="O3415" s="172">
        <f t="shared" si="283"/>
        <v>0</v>
      </c>
      <c r="P3415" s="172">
        <f t="shared" si="287"/>
        <v>0</v>
      </c>
    </row>
    <row r="3416" spans="12:16" ht="15" customHeight="1" x14ac:dyDescent="0.3">
      <c r="L3416" s="171" t="str">
        <f t="shared" si="285"/>
        <v>-</v>
      </c>
      <c r="M3416" s="172">
        <f t="shared" si="284"/>
        <v>0</v>
      </c>
      <c r="N3416" s="172">
        <f t="shared" si="286"/>
        <v>0</v>
      </c>
      <c r="O3416" s="172">
        <f t="shared" si="283"/>
        <v>0</v>
      </c>
      <c r="P3416" s="172">
        <f t="shared" si="287"/>
        <v>0</v>
      </c>
    </row>
    <row r="3417" spans="12:16" ht="15" customHeight="1" x14ac:dyDescent="0.3">
      <c r="L3417" s="171" t="str">
        <f t="shared" si="285"/>
        <v>-</v>
      </c>
      <c r="M3417" s="172">
        <f t="shared" si="284"/>
        <v>0</v>
      </c>
      <c r="N3417" s="172">
        <f t="shared" si="286"/>
        <v>0</v>
      </c>
      <c r="O3417" s="172">
        <f t="shared" si="283"/>
        <v>0</v>
      </c>
      <c r="P3417" s="172">
        <f t="shared" si="287"/>
        <v>0</v>
      </c>
    </row>
    <row r="3418" spans="12:16" ht="15" customHeight="1" x14ac:dyDescent="0.3">
      <c r="L3418" s="171" t="str">
        <f t="shared" si="285"/>
        <v>-</v>
      </c>
      <c r="M3418" s="172">
        <f t="shared" si="284"/>
        <v>0</v>
      </c>
      <c r="N3418" s="172">
        <f t="shared" si="286"/>
        <v>0</v>
      </c>
      <c r="O3418" s="172">
        <f t="shared" si="283"/>
        <v>0</v>
      </c>
      <c r="P3418" s="172">
        <f t="shared" si="287"/>
        <v>0</v>
      </c>
    </row>
    <row r="3419" spans="12:16" ht="15" customHeight="1" x14ac:dyDescent="0.3">
      <c r="L3419" s="171" t="str">
        <f t="shared" si="285"/>
        <v>-</v>
      </c>
      <c r="M3419" s="172">
        <f t="shared" si="284"/>
        <v>0</v>
      </c>
      <c r="N3419" s="172">
        <f t="shared" si="286"/>
        <v>0</v>
      </c>
      <c r="O3419" s="172">
        <f t="shared" si="283"/>
        <v>0</v>
      </c>
      <c r="P3419" s="172">
        <f t="shared" si="287"/>
        <v>0</v>
      </c>
    </row>
    <row r="3420" spans="12:16" ht="15" customHeight="1" x14ac:dyDescent="0.3">
      <c r="L3420" s="171" t="str">
        <f t="shared" si="285"/>
        <v>-</v>
      </c>
      <c r="M3420" s="172">
        <f t="shared" si="284"/>
        <v>0</v>
      </c>
      <c r="N3420" s="172">
        <f t="shared" si="286"/>
        <v>0</v>
      </c>
      <c r="O3420" s="172">
        <f t="shared" si="283"/>
        <v>0</v>
      </c>
      <c r="P3420" s="172">
        <f t="shared" si="287"/>
        <v>0</v>
      </c>
    </row>
    <row r="3421" spans="12:16" ht="15" customHeight="1" x14ac:dyDescent="0.3">
      <c r="L3421" s="171" t="str">
        <f t="shared" si="285"/>
        <v>-</v>
      </c>
      <c r="M3421" s="172">
        <f t="shared" si="284"/>
        <v>0</v>
      </c>
      <c r="N3421" s="172">
        <f t="shared" si="286"/>
        <v>0</v>
      </c>
      <c r="O3421" s="172">
        <f t="shared" si="283"/>
        <v>0</v>
      </c>
      <c r="P3421" s="172">
        <f t="shared" si="287"/>
        <v>0</v>
      </c>
    </row>
    <row r="3422" spans="12:16" ht="15" customHeight="1" x14ac:dyDescent="0.3">
      <c r="L3422" s="171" t="str">
        <f t="shared" si="285"/>
        <v>-</v>
      </c>
      <c r="M3422" s="172">
        <f t="shared" si="284"/>
        <v>0</v>
      </c>
      <c r="N3422" s="172">
        <f t="shared" si="286"/>
        <v>0</v>
      </c>
      <c r="O3422" s="172">
        <f t="shared" si="283"/>
        <v>0</v>
      </c>
      <c r="P3422" s="172">
        <f t="shared" si="287"/>
        <v>0</v>
      </c>
    </row>
    <row r="3423" spans="12:16" ht="15" customHeight="1" x14ac:dyDescent="0.3">
      <c r="L3423" s="171" t="str">
        <f t="shared" si="285"/>
        <v>-</v>
      </c>
      <c r="M3423" s="172">
        <f t="shared" si="284"/>
        <v>0</v>
      </c>
      <c r="N3423" s="172">
        <f t="shared" si="286"/>
        <v>0</v>
      </c>
      <c r="O3423" s="172">
        <f t="shared" si="283"/>
        <v>0</v>
      </c>
      <c r="P3423" s="172">
        <f t="shared" si="287"/>
        <v>0</v>
      </c>
    </row>
    <row r="3424" spans="12:16" ht="15" customHeight="1" x14ac:dyDescent="0.3">
      <c r="L3424" s="171" t="str">
        <f t="shared" si="285"/>
        <v>-</v>
      </c>
      <c r="M3424" s="172">
        <f t="shared" si="284"/>
        <v>0</v>
      </c>
      <c r="N3424" s="172">
        <f t="shared" si="286"/>
        <v>0</v>
      </c>
      <c r="O3424" s="172">
        <f t="shared" si="283"/>
        <v>0</v>
      </c>
      <c r="P3424" s="172">
        <f t="shared" si="287"/>
        <v>0</v>
      </c>
    </row>
    <row r="3425" spans="12:16" ht="15" customHeight="1" x14ac:dyDescent="0.3">
      <c r="L3425" s="171" t="str">
        <f t="shared" si="285"/>
        <v>-</v>
      </c>
      <c r="M3425" s="172">
        <f t="shared" si="284"/>
        <v>0</v>
      </c>
      <c r="N3425" s="172">
        <f t="shared" si="286"/>
        <v>0</v>
      </c>
      <c r="O3425" s="172">
        <f t="shared" si="283"/>
        <v>0</v>
      </c>
      <c r="P3425" s="172">
        <f t="shared" si="287"/>
        <v>0</v>
      </c>
    </row>
    <row r="3426" spans="12:16" ht="15" customHeight="1" x14ac:dyDescent="0.3">
      <c r="L3426" s="171" t="str">
        <f t="shared" si="285"/>
        <v>-</v>
      </c>
      <c r="M3426" s="172">
        <f t="shared" si="284"/>
        <v>0</v>
      </c>
      <c r="N3426" s="172">
        <f t="shared" si="286"/>
        <v>0</v>
      </c>
      <c r="O3426" s="172">
        <f t="shared" si="283"/>
        <v>0</v>
      </c>
      <c r="P3426" s="172">
        <f t="shared" si="287"/>
        <v>0</v>
      </c>
    </row>
    <row r="3427" spans="12:16" ht="15" customHeight="1" x14ac:dyDescent="0.3">
      <c r="L3427" s="171" t="str">
        <f t="shared" si="285"/>
        <v>-</v>
      </c>
      <c r="M3427" s="172">
        <f t="shared" si="284"/>
        <v>0</v>
      </c>
      <c r="N3427" s="172">
        <f t="shared" si="286"/>
        <v>0</v>
      </c>
      <c r="O3427" s="172">
        <f t="shared" si="283"/>
        <v>0</v>
      </c>
      <c r="P3427" s="172">
        <f t="shared" si="287"/>
        <v>0</v>
      </c>
    </row>
    <row r="3428" spans="12:16" ht="15" customHeight="1" x14ac:dyDescent="0.3">
      <c r="L3428" s="171" t="str">
        <f t="shared" si="285"/>
        <v>-</v>
      </c>
      <c r="M3428" s="172">
        <f t="shared" si="284"/>
        <v>0</v>
      </c>
      <c r="N3428" s="172">
        <f t="shared" si="286"/>
        <v>0</v>
      </c>
      <c r="O3428" s="172">
        <f t="shared" si="283"/>
        <v>0</v>
      </c>
      <c r="P3428" s="172">
        <f t="shared" si="287"/>
        <v>0</v>
      </c>
    </row>
    <row r="3429" spans="12:16" ht="15" customHeight="1" x14ac:dyDescent="0.3">
      <c r="L3429" s="171" t="str">
        <f t="shared" si="285"/>
        <v>-</v>
      </c>
      <c r="M3429" s="172">
        <f t="shared" si="284"/>
        <v>0</v>
      </c>
      <c r="N3429" s="172">
        <f t="shared" si="286"/>
        <v>0</v>
      </c>
      <c r="O3429" s="172">
        <f t="shared" si="283"/>
        <v>0</v>
      </c>
      <c r="P3429" s="172">
        <f t="shared" si="287"/>
        <v>0</v>
      </c>
    </row>
    <row r="3430" spans="12:16" ht="15" customHeight="1" x14ac:dyDescent="0.3">
      <c r="L3430" s="171" t="str">
        <f t="shared" si="285"/>
        <v>-</v>
      </c>
      <c r="M3430" s="172">
        <f t="shared" si="284"/>
        <v>0</v>
      </c>
      <c r="N3430" s="172">
        <f t="shared" si="286"/>
        <v>0</v>
      </c>
      <c r="O3430" s="172">
        <f t="shared" si="283"/>
        <v>0</v>
      </c>
      <c r="P3430" s="172">
        <f t="shared" si="287"/>
        <v>0</v>
      </c>
    </row>
    <row r="3431" spans="12:16" ht="15" customHeight="1" x14ac:dyDescent="0.3">
      <c r="L3431" s="171" t="str">
        <f t="shared" si="285"/>
        <v>-</v>
      </c>
      <c r="M3431" s="172">
        <f t="shared" si="284"/>
        <v>0</v>
      </c>
      <c r="N3431" s="172">
        <f t="shared" si="286"/>
        <v>0</v>
      </c>
      <c r="O3431" s="172">
        <f t="shared" si="283"/>
        <v>0</v>
      </c>
      <c r="P3431" s="172">
        <f t="shared" si="287"/>
        <v>0</v>
      </c>
    </row>
    <row r="3432" spans="12:16" ht="15" customHeight="1" x14ac:dyDescent="0.3">
      <c r="L3432" s="171" t="str">
        <f t="shared" si="285"/>
        <v>-</v>
      </c>
      <c r="M3432" s="172">
        <f t="shared" si="284"/>
        <v>0</v>
      </c>
      <c r="N3432" s="172">
        <f t="shared" si="286"/>
        <v>0</v>
      </c>
      <c r="O3432" s="172">
        <f t="shared" si="283"/>
        <v>0</v>
      </c>
      <c r="P3432" s="172">
        <f t="shared" si="287"/>
        <v>0</v>
      </c>
    </row>
    <row r="3433" spans="12:16" ht="15" customHeight="1" x14ac:dyDescent="0.3">
      <c r="L3433" s="171" t="str">
        <f t="shared" si="285"/>
        <v>-</v>
      </c>
      <c r="M3433" s="172">
        <f t="shared" si="284"/>
        <v>0</v>
      </c>
      <c r="N3433" s="172">
        <f t="shared" si="286"/>
        <v>0</v>
      </c>
      <c r="O3433" s="172">
        <f t="shared" si="283"/>
        <v>0</v>
      </c>
      <c r="P3433" s="172">
        <f t="shared" si="287"/>
        <v>0</v>
      </c>
    </row>
    <row r="3434" spans="12:16" ht="15" customHeight="1" x14ac:dyDescent="0.3">
      <c r="L3434" s="171" t="str">
        <f t="shared" si="285"/>
        <v>-</v>
      </c>
      <c r="M3434" s="172">
        <f t="shared" si="284"/>
        <v>0</v>
      </c>
      <c r="N3434" s="172">
        <f t="shared" si="286"/>
        <v>0</v>
      </c>
      <c r="O3434" s="172">
        <f t="shared" si="283"/>
        <v>0</v>
      </c>
      <c r="P3434" s="172">
        <f t="shared" si="287"/>
        <v>0</v>
      </c>
    </row>
    <row r="3435" spans="12:16" ht="15" customHeight="1" x14ac:dyDescent="0.3">
      <c r="L3435" s="171" t="str">
        <f t="shared" si="285"/>
        <v>-</v>
      </c>
      <c r="M3435" s="172">
        <f t="shared" si="284"/>
        <v>0</v>
      </c>
      <c r="N3435" s="172">
        <f t="shared" si="286"/>
        <v>0</v>
      </c>
      <c r="O3435" s="172">
        <f t="shared" si="283"/>
        <v>0</v>
      </c>
      <c r="P3435" s="172">
        <f t="shared" si="287"/>
        <v>0</v>
      </c>
    </row>
    <row r="3436" spans="12:16" ht="15" customHeight="1" x14ac:dyDescent="0.3">
      <c r="L3436" s="171" t="str">
        <f t="shared" si="285"/>
        <v>-</v>
      </c>
      <c r="M3436" s="172">
        <f t="shared" si="284"/>
        <v>0</v>
      </c>
      <c r="N3436" s="172">
        <f t="shared" si="286"/>
        <v>0</v>
      </c>
      <c r="O3436" s="172">
        <f t="shared" si="283"/>
        <v>0</v>
      </c>
      <c r="P3436" s="172">
        <f t="shared" si="287"/>
        <v>0</v>
      </c>
    </row>
    <row r="3437" spans="12:16" ht="15" customHeight="1" x14ac:dyDescent="0.3">
      <c r="L3437" s="171" t="str">
        <f t="shared" si="285"/>
        <v>-</v>
      </c>
      <c r="M3437" s="172">
        <f t="shared" si="284"/>
        <v>0</v>
      </c>
      <c r="N3437" s="172">
        <f t="shared" si="286"/>
        <v>0</v>
      </c>
      <c r="O3437" s="172">
        <f t="shared" si="283"/>
        <v>0</v>
      </c>
      <c r="P3437" s="172">
        <f t="shared" si="287"/>
        <v>0</v>
      </c>
    </row>
    <row r="3438" spans="12:16" ht="15" customHeight="1" x14ac:dyDescent="0.3">
      <c r="L3438" s="171" t="str">
        <f t="shared" si="285"/>
        <v>-</v>
      </c>
      <c r="M3438" s="172">
        <f t="shared" si="284"/>
        <v>0</v>
      </c>
      <c r="N3438" s="172">
        <f t="shared" si="286"/>
        <v>0</v>
      </c>
      <c r="O3438" s="172">
        <f t="shared" si="283"/>
        <v>0</v>
      </c>
      <c r="P3438" s="172">
        <f t="shared" si="287"/>
        <v>0</v>
      </c>
    </row>
    <row r="3439" spans="12:16" ht="15" customHeight="1" x14ac:dyDescent="0.3">
      <c r="L3439" s="171" t="str">
        <f t="shared" si="285"/>
        <v>-</v>
      </c>
      <c r="M3439" s="172">
        <f t="shared" si="284"/>
        <v>0</v>
      </c>
      <c r="N3439" s="172">
        <f t="shared" si="286"/>
        <v>0</v>
      </c>
      <c r="O3439" s="172">
        <f t="shared" si="283"/>
        <v>0</v>
      </c>
      <c r="P3439" s="172">
        <f t="shared" si="287"/>
        <v>0</v>
      </c>
    </row>
    <row r="3440" spans="12:16" ht="15" customHeight="1" x14ac:dyDescent="0.3">
      <c r="L3440" s="171" t="str">
        <f t="shared" si="285"/>
        <v>-</v>
      </c>
      <c r="M3440" s="172">
        <f t="shared" si="284"/>
        <v>0</v>
      </c>
      <c r="N3440" s="172">
        <f t="shared" si="286"/>
        <v>0</v>
      </c>
      <c r="O3440" s="172">
        <f t="shared" si="283"/>
        <v>0</v>
      </c>
      <c r="P3440" s="172">
        <f t="shared" si="287"/>
        <v>0</v>
      </c>
    </row>
    <row r="3441" spans="12:16" ht="15" customHeight="1" x14ac:dyDescent="0.3">
      <c r="L3441" s="171" t="str">
        <f t="shared" si="285"/>
        <v>-</v>
      </c>
      <c r="M3441" s="172">
        <f t="shared" si="284"/>
        <v>0</v>
      </c>
      <c r="N3441" s="172">
        <f t="shared" si="286"/>
        <v>0</v>
      </c>
      <c r="O3441" s="172">
        <f t="shared" si="283"/>
        <v>0</v>
      </c>
      <c r="P3441" s="172">
        <f t="shared" si="287"/>
        <v>0</v>
      </c>
    </row>
    <row r="3442" spans="12:16" ht="15" customHeight="1" x14ac:dyDescent="0.3">
      <c r="L3442" s="171" t="str">
        <f t="shared" si="285"/>
        <v>-</v>
      </c>
      <c r="M3442" s="172">
        <f t="shared" si="284"/>
        <v>0</v>
      </c>
      <c r="N3442" s="172">
        <f t="shared" si="286"/>
        <v>0</v>
      </c>
      <c r="O3442" s="172">
        <f t="shared" si="283"/>
        <v>0</v>
      </c>
      <c r="P3442" s="172">
        <f t="shared" si="287"/>
        <v>0</v>
      </c>
    </row>
    <row r="3443" spans="12:16" ht="15" customHeight="1" x14ac:dyDescent="0.3">
      <c r="L3443" s="171" t="str">
        <f t="shared" si="285"/>
        <v>-</v>
      </c>
      <c r="M3443" s="172">
        <f t="shared" si="284"/>
        <v>0</v>
      </c>
      <c r="N3443" s="172">
        <f t="shared" si="286"/>
        <v>0</v>
      </c>
      <c r="O3443" s="172">
        <f t="shared" si="283"/>
        <v>0</v>
      </c>
      <c r="P3443" s="172">
        <f t="shared" si="287"/>
        <v>0</v>
      </c>
    </row>
    <row r="3444" spans="12:16" ht="15" customHeight="1" x14ac:dyDescent="0.3">
      <c r="L3444" s="171" t="str">
        <f t="shared" si="285"/>
        <v>-</v>
      </c>
      <c r="M3444" s="172">
        <f t="shared" si="284"/>
        <v>0</v>
      </c>
      <c r="N3444" s="172">
        <f t="shared" si="286"/>
        <v>0</v>
      </c>
      <c r="O3444" s="172">
        <f t="shared" si="283"/>
        <v>0</v>
      </c>
      <c r="P3444" s="172">
        <f t="shared" si="287"/>
        <v>0</v>
      </c>
    </row>
    <row r="3445" spans="12:16" ht="15" customHeight="1" x14ac:dyDescent="0.3">
      <c r="L3445" s="171" t="str">
        <f t="shared" si="285"/>
        <v>-</v>
      </c>
      <c r="M3445" s="172">
        <f t="shared" si="284"/>
        <v>0</v>
      </c>
      <c r="N3445" s="172">
        <f t="shared" si="286"/>
        <v>0</v>
      </c>
      <c r="O3445" s="172">
        <f t="shared" si="283"/>
        <v>0</v>
      </c>
      <c r="P3445" s="172">
        <f t="shared" si="287"/>
        <v>0</v>
      </c>
    </row>
    <row r="3446" spans="12:16" ht="15" customHeight="1" x14ac:dyDescent="0.3">
      <c r="L3446" s="171" t="str">
        <f t="shared" si="285"/>
        <v>-</v>
      </c>
      <c r="M3446" s="172">
        <f t="shared" si="284"/>
        <v>0</v>
      </c>
      <c r="N3446" s="172">
        <f t="shared" si="286"/>
        <v>0</v>
      </c>
      <c r="O3446" s="172">
        <f t="shared" si="283"/>
        <v>0</v>
      </c>
      <c r="P3446" s="172">
        <f t="shared" si="287"/>
        <v>0</v>
      </c>
    </row>
    <row r="3447" spans="12:16" ht="15" customHeight="1" x14ac:dyDescent="0.3">
      <c r="L3447" s="171" t="str">
        <f t="shared" si="285"/>
        <v>-</v>
      </c>
      <c r="M3447" s="172">
        <f t="shared" si="284"/>
        <v>0</v>
      </c>
      <c r="N3447" s="172">
        <f t="shared" si="286"/>
        <v>0</v>
      </c>
      <c r="O3447" s="172">
        <f t="shared" si="283"/>
        <v>0</v>
      </c>
      <c r="P3447" s="172">
        <f t="shared" si="287"/>
        <v>0</v>
      </c>
    </row>
    <row r="3448" spans="12:16" ht="15" customHeight="1" x14ac:dyDescent="0.3">
      <c r="L3448" s="171" t="str">
        <f t="shared" si="285"/>
        <v>-</v>
      </c>
      <c r="M3448" s="172">
        <f t="shared" si="284"/>
        <v>0</v>
      </c>
      <c r="N3448" s="172">
        <f t="shared" si="286"/>
        <v>0</v>
      </c>
      <c r="O3448" s="172">
        <f t="shared" si="283"/>
        <v>0</v>
      </c>
      <c r="P3448" s="172">
        <f t="shared" si="287"/>
        <v>0</v>
      </c>
    </row>
    <row r="3449" spans="12:16" ht="15" customHeight="1" x14ac:dyDescent="0.3">
      <c r="L3449" s="171" t="str">
        <f t="shared" si="285"/>
        <v>-</v>
      </c>
      <c r="M3449" s="172">
        <f t="shared" si="284"/>
        <v>0</v>
      </c>
      <c r="N3449" s="172">
        <f t="shared" si="286"/>
        <v>0</v>
      </c>
      <c r="O3449" s="172">
        <f t="shared" si="283"/>
        <v>0</v>
      </c>
      <c r="P3449" s="172">
        <f t="shared" si="287"/>
        <v>0</v>
      </c>
    </row>
    <row r="3450" spans="12:16" ht="15" customHeight="1" x14ac:dyDescent="0.3">
      <c r="L3450" s="171" t="str">
        <f t="shared" si="285"/>
        <v>-</v>
      </c>
      <c r="M3450" s="172">
        <f t="shared" si="284"/>
        <v>0</v>
      </c>
      <c r="N3450" s="172">
        <f t="shared" si="286"/>
        <v>0</v>
      </c>
      <c r="O3450" s="172">
        <f t="shared" si="283"/>
        <v>0</v>
      </c>
      <c r="P3450" s="172">
        <f t="shared" si="287"/>
        <v>0</v>
      </c>
    </row>
    <row r="3451" spans="12:16" ht="15" customHeight="1" x14ac:dyDescent="0.3">
      <c r="L3451" s="171" t="str">
        <f t="shared" si="285"/>
        <v>-</v>
      </c>
      <c r="M3451" s="172">
        <f t="shared" si="284"/>
        <v>0</v>
      </c>
      <c r="N3451" s="172">
        <f t="shared" si="286"/>
        <v>0</v>
      </c>
      <c r="O3451" s="172">
        <f t="shared" si="283"/>
        <v>0</v>
      </c>
      <c r="P3451" s="172">
        <f t="shared" si="287"/>
        <v>0</v>
      </c>
    </row>
    <row r="3452" spans="12:16" ht="15" customHeight="1" x14ac:dyDescent="0.3">
      <c r="L3452" s="171" t="str">
        <f t="shared" si="285"/>
        <v>-</v>
      </c>
      <c r="M3452" s="172">
        <f t="shared" si="284"/>
        <v>0</v>
      </c>
      <c r="N3452" s="172">
        <f t="shared" si="286"/>
        <v>0</v>
      </c>
      <c r="O3452" s="172">
        <f t="shared" si="283"/>
        <v>0</v>
      </c>
      <c r="P3452" s="172">
        <f t="shared" si="287"/>
        <v>0</v>
      </c>
    </row>
    <row r="3453" spans="12:16" ht="15" customHeight="1" x14ac:dyDescent="0.3">
      <c r="L3453" s="171" t="str">
        <f t="shared" si="285"/>
        <v>-</v>
      </c>
      <c r="M3453" s="172">
        <f t="shared" si="284"/>
        <v>0</v>
      </c>
      <c r="N3453" s="172">
        <f t="shared" si="286"/>
        <v>0</v>
      </c>
      <c r="O3453" s="172">
        <f t="shared" si="283"/>
        <v>0</v>
      </c>
      <c r="P3453" s="172">
        <f t="shared" si="287"/>
        <v>0</v>
      </c>
    </row>
    <row r="3454" spans="12:16" ht="15" customHeight="1" x14ac:dyDescent="0.3">
      <c r="L3454" s="171" t="str">
        <f t="shared" si="285"/>
        <v>-</v>
      </c>
      <c r="M3454" s="172">
        <f t="shared" si="284"/>
        <v>0</v>
      </c>
      <c r="N3454" s="172">
        <f t="shared" si="286"/>
        <v>0</v>
      </c>
      <c r="O3454" s="172">
        <f t="shared" si="283"/>
        <v>0</v>
      </c>
      <c r="P3454" s="172">
        <f t="shared" si="287"/>
        <v>0</v>
      </c>
    </row>
    <row r="3455" spans="12:16" ht="15" customHeight="1" x14ac:dyDescent="0.3">
      <c r="L3455" s="171" t="str">
        <f t="shared" si="285"/>
        <v>-</v>
      </c>
      <c r="M3455" s="172">
        <f t="shared" si="284"/>
        <v>0</v>
      </c>
      <c r="N3455" s="172">
        <f t="shared" si="286"/>
        <v>0</v>
      </c>
      <c r="O3455" s="172">
        <f t="shared" si="283"/>
        <v>0</v>
      </c>
      <c r="P3455" s="172">
        <f t="shared" si="287"/>
        <v>0</v>
      </c>
    </row>
    <row r="3456" spans="12:16" ht="15" customHeight="1" x14ac:dyDescent="0.3">
      <c r="L3456" s="171" t="str">
        <f t="shared" si="285"/>
        <v>-</v>
      </c>
      <c r="M3456" s="172">
        <f t="shared" si="284"/>
        <v>0</v>
      </c>
      <c r="N3456" s="172">
        <f t="shared" si="286"/>
        <v>0</v>
      </c>
      <c r="O3456" s="172">
        <f t="shared" si="283"/>
        <v>0</v>
      </c>
      <c r="P3456" s="172">
        <f t="shared" si="287"/>
        <v>0</v>
      </c>
    </row>
    <row r="3457" spans="12:16" ht="15" customHeight="1" x14ac:dyDescent="0.3">
      <c r="L3457" s="171" t="str">
        <f t="shared" si="285"/>
        <v>-</v>
      </c>
      <c r="M3457" s="172">
        <f t="shared" si="284"/>
        <v>0</v>
      </c>
      <c r="N3457" s="172">
        <f t="shared" si="286"/>
        <v>0</v>
      </c>
      <c r="O3457" s="172">
        <f t="shared" si="283"/>
        <v>0</v>
      </c>
      <c r="P3457" s="172">
        <f t="shared" si="287"/>
        <v>0</v>
      </c>
    </row>
    <row r="3458" spans="12:16" ht="15" customHeight="1" x14ac:dyDescent="0.3">
      <c r="L3458" s="171" t="str">
        <f t="shared" si="285"/>
        <v>-</v>
      </c>
      <c r="M3458" s="172">
        <f t="shared" si="284"/>
        <v>0</v>
      </c>
      <c r="N3458" s="172">
        <f t="shared" si="286"/>
        <v>0</v>
      </c>
      <c r="O3458" s="172">
        <f t="shared" si="283"/>
        <v>0</v>
      </c>
      <c r="P3458" s="172">
        <f t="shared" si="287"/>
        <v>0</v>
      </c>
    </row>
    <row r="3459" spans="12:16" ht="15" customHeight="1" x14ac:dyDescent="0.3">
      <c r="L3459" s="171" t="str">
        <f t="shared" si="285"/>
        <v>-</v>
      </c>
      <c r="M3459" s="172">
        <f t="shared" si="284"/>
        <v>0</v>
      </c>
      <c r="N3459" s="172">
        <f t="shared" si="286"/>
        <v>0</v>
      </c>
      <c r="O3459" s="172">
        <f t="shared" si="283"/>
        <v>0</v>
      </c>
      <c r="P3459" s="172">
        <f t="shared" si="287"/>
        <v>0</v>
      </c>
    </row>
    <row r="3460" spans="12:16" ht="15" customHeight="1" x14ac:dyDescent="0.3">
      <c r="L3460" s="171" t="str">
        <f t="shared" si="285"/>
        <v>-</v>
      </c>
      <c r="M3460" s="172">
        <f t="shared" si="284"/>
        <v>0</v>
      </c>
      <c r="N3460" s="172">
        <f t="shared" si="286"/>
        <v>0</v>
      </c>
      <c r="O3460" s="172">
        <f t="shared" si="283"/>
        <v>0</v>
      </c>
      <c r="P3460" s="172">
        <f t="shared" si="287"/>
        <v>0</v>
      </c>
    </row>
    <row r="3461" spans="12:16" ht="15" customHeight="1" x14ac:dyDescent="0.3">
      <c r="L3461" s="171" t="str">
        <f t="shared" si="285"/>
        <v>-</v>
      </c>
      <c r="M3461" s="172">
        <f t="shared" si="284"/>
        <v>0</v>
      </c>
      <c r="N3461" s="172">
        <f t="shared" si="286"/>
        <v>0</v>
      </c>
      <c r="O3461" s="172">
        <f t="shared" si="283"/>
        <v>0</v>
      </c>
      <c r="P3461" s="172">
        <f t="shared" si="287"/>
        <v>0</v>
      </c>
    </row>
    <row r="3462" spans="12:16" ht="15" customHeight="1" x14ac:dyDescent="0.3">
      <c r="L3462" s="171" t="str">
        <f t="shared" si="285"/>
        <v>-</v>
      </c>
      <c r="M3462" s="172">
        <f t="shared" si="284"/>
        <v>0</v>
      </c>
      <c r="N3462" s="172">
        <f t="shared" si="286"/>
        <v>0</v>
      </c>
      <c r="O3462" s="172">
        <f t="shared" si="283"/>
        <v>0</v>
      </c>
      <c r="P3462" s="172">
        <f t="shared" si="287"/>
        <v>0</v>
      </c>
    </row>
    <row r="3463" spans="12:16" ht="15" customHeight="1" x14ac:dyDescent="0.3">
      <c r="L3463" s="171" t="str">
        <f t="shared" si="285"/>
        <v>-</v>
      </c>
      <c r="M3463" s="172">
        <f t="shared" si="284"/>
        <v>0</v>
      </c>
      <c r="N3463" s="172">
        <f t="shared" si="286"/>
        <v>0</v>
      </c>
      <c r="O3463" s="172">
        <f t="shared" si="283"/>
        <v>0</v>
      </c>
      <c r="P3463" s="172">
        <f t="shared" si="287"/>
        <v>0</v>
      </c>
    </row>
    <row r="3464" spans="12:16" ht="15" customHeight="1" x14ac:dyDescent="0.3">
      <c r="L3464" s="171" t="str">
        <f t="shared" si="285"/>
        <v>-</v>
      </c>
      <c r="M3464" s="172">
        <f t="shared" si="284"/>
        <v>0</v>
      </c>
      <c r="N3464" s="172">
        <f t="shared" si="286"/>
        <v>0</v>
      </c>
      <c r="O3464" s="172">
        <f t="shared" si="283"/>
        <v>0</v>
      </c>
      <c r="P3464" s="172">
        <f t="shared" si="287"/>
        <v>0</v>
      </c>
    </row>
    <row r="3465" spans="12:16" ht="15" customHeight="1" x14ac:dyDescent="0.3">
      <c r="L3465" s="171" t="str">
        <f t="shared" si="285"/>
        <v>-</v>
      </c>
      <c r="M3465" s="172">
        <f t="shared" si="284"/>
        <v>0</v>
      </c>
      <c r="N3465" s="172">
        <f t="shared" si="286"/>
        <v>0</v>
      </c>
      <c r="O3465" s="172">
        <f t="shared" si="283"/>
        <v>0</v>
      </c>
      <c r="P3465" s="172">
        <f t="shared" si="287"/>
        <v>0</v>
      </c>
    </row>
    <row r="3466" spans="12:16" ht="15" customHeight="1" x14ac:dyDescent="0.3">
      <c r="L3466" s="171" t="str">
        <f t="shared" si="285"/>
        <v>-</v>
      </c>
      <c r="M3466" s="172">
        <f t="shared" si="284"/>
        <v>0</v>
      </c>
      <c r="N3466" s="172">
        <f t="shared" si="286"/>
        <v>0</v>
      </c>
      <c r="O3466" s="172">
        <f t="shared" si="283"/>
        <v>0</v>
      </c>
      <c r="P3466" s="172">
        <f t="shared" si="287"/>
        <v>0</v>
      </c>
    </row>
    <row r="3467" spans="12:16" ht="15" customHeight="1" x14ac:dyDescent="0.3">
      <c r="L3467" s="171" t="str">
        <f t="shared" si="285"/>
        <v>-</v>
      </c>
      <c r="M3467" s="172">
        <f t="shared" si="284"/>
        <v>0</v>
      </c>
      <c r="N3467" s="172">
        <f t="shared" si="286"/>
        <v>0</v>
      </c>
      <c r="O3467" s="172">
        <f t="shared" ref="O3467:O3530" si="288">IFERROR(IF(ISNUMBER(N3466),N3466,$E$8)*IF(L3467&gt;=$J$8,$E$12,$E$12)/IF(MOD(YEAR(L3467),4),365,366)*IF(ISBLANK(L3466),L3467-$F$5,L3467-L3466),0)</f>
        <v>0</v>
      </c>
      <c r="P3467" s="172">
        <f t="shared" si="287"/>
        <v>0</v>
      </c>
    </row>
    <row r="3468" spans="12:16" ht="15" customHeight="1" x14ac:dyDescent="0.3">
      <c r="L3468" s="171" t="str">
        <f t="shared" si="285"/>
        <v>-</v>
      </c>
      <c r="M3468" s="172">
        <f t="shared" si="284"/>
        <v>0</v>
      </c>
      <c r="N3468" s="172">
        <f t="shared" si="286"/>
        <v>0</v>
      </c>
      <c r="O3468" s="172">
        <f t="shared" si="288"/>
        <v>0</v>
      </c>
      <c r="P3468" s="172">
        <f t="shared" si="287"/>
        <v>0</v>
      </c>
    </row>
    <row r="3469" spans="12:16" ht="15" customHeight="1" x14ac:dyDescent="0.3">
      <c r="L3469" s="171" t="str">
        <f t="shared" si="285"/>
        <v>-</v>
      </c>
      <c r="M3469" s="172">
        <f t="shared" si="284"/>
        <v>0</v>
      </c>
      <c r="N3469" s="172">
        <f t="shared" si="286"/>
        <v>0</v>
      </c>
      <c r="O3469" s="172">
        <f t="shared" si="288"/>
        <v>0</v>
      </c>
      <c r="P3469" s="172">
        <f t="shared" si="287"/>
        <v>0</v>
      </c>
    </row>
    <row r="3470" spans="12:16" ht="15" customHeight="1" x14ac:dyDescent="0.3">
      <c r="L3470" s="171" t="str">
        <f t="shared" si="285"/>
        <v>-</v>
      </c>
      <c r="M3470" s="172">
        <f t="shared" si="284"/>
        <v>0</v>
      </c>
      <c r="N3470" s="172">
        <f t="shared" si="286"/>
        <v>0</v>
      </c>
      <c r="O3470" s="172">
        <f t="shared" si="288"/>
        <v>0</v>
      </c>
      <c r="P3470" s="172">
        <f t="shared" si="287"/>
        <v>0</v>
      </c>
    </row>
    <row r="3471" spans="12:16" ht="15" customHeight="1" x14ac:dyDescent="0.3">
      <c r="L3471" s="171" t="str">
        <f t="shared" si="285"/>
        <v>-</v>
      </c>
      <c r="M3471" s="172">
        <f t="shared" si="284"/>
        <v>0</v>
      </c>
      <c r="N3471" s="172">
        <f t="shared" si="286"/>
        <v>0</v>
      </c>
      <c r="O3471" s="172">
        <f t="shared" si="288"/>
        <v>0</v>
      </c>
      <c r="P3471" s="172">
        <f t="shared" si="287"/>
        <v>0</v>
      </c>
    </row>
    <row r="3472" spans="12:16" ht="15" customHeight="1" x14ac:dyDescent="0.3">
      <c r="L3472" s="171" t="str">
        <f t="shared" si="285"/>
        <v>-</v>
      </c>
      <c r="M3472" s="172">
        <f t="shared" si="284"/>
        <v>0</v>
      </c>
      <c r="N3472" s="172">
        <f t="shared" si="286"/>
        <v>0</v>
      </c>
      <c r="O3472" s="172">
        <f t="shared" si="288"/>
        <v>0</v>
      </c>
      <c r="P3472" s="172">
        <f t="shared" si="287"/>
        <v>0</v>
      </c>
    </row>
    <row r="3473" spans="12:16" ht="15" customHeight="1" x14ac:dyDescent="0.3">
      <c r="L3473" s="171" t="str">
        <f t="shared" si="285"/>
        <v>-</v>
      </c>
      <c r="M3473" s="172">
        <f t="shared" si="284"/>
        <v>0</v>
      </c>
      <c r="N3473" s="172">
        <f t="shared" si="286"/>
        <v>0</v>
      </c>
      <c r="O3473" s="172">
        <f t="shared" si="288"/>
        <v>0</v>
      </c>
      <c r="P3473" s="172">
        <f t="shared" si="287"/>
        <v>0</v>
      </c>
    </row>
    <row r="3474" spans="12:16" ht="15" customHeight="1" x14ac:dyDescent="0.3">
      <c r="L3474" s="171" t="str">
        <f t="shared" si="285"/>
        <v>-</v>
      </c>
      <c r="M3474" s="172">
        <f t="shared" si="284"/>
        <v>0</v>
      </c>
      <c r="N3474" s="172">
        <f t="shared" si="286"/>
        <v>0</v>
      </c>
      <c r="O3474" s="172">
        <f t="shared" si="288"/>
        <v>0</v>
      </c>
      <c r="P3474" s="172">
        <f t="shared" si="287"/>
        <v>0</v>
      </c>
    </row>
    <row r="3475" spans="12:16" ht="15" customHeight="1" x14ac:dyDescent="0.3">
      <c r="L3475" s="171" t="str">
        <f t="shared" si="285"/>
        <v>-</v>
      </c>
      <c r="M3475" s="172">
        <f t="shared" ref="M3475:M3538" si="289">IFERROR(VLOOKUP(L3475,$B$19:$E$80,4,FALSE),0)</f>
        <v>0</v>
      </c>
      <c r="N3475" s="172">
        <f t="shared" si="286"/>
        <v>0</v>
      </c>
      <c r="O3475" s="172">
        <f t="shared" si="288"/>
        <v>0</v>
      </c>
      <c r="P3475" s="172">
        <f t="shared" si="287"/>
        <v>0</v>
      </c>
    </row>
    <row r="3476" spans="12:16" ht="15" customHeight="1" x14ac:dyDescent="0.3">
      <c r="L3476" s="171" t="str">
        <f t="shared" ref="L3476:L3539" si="290">IFERROR(IF(MAX(L3475+1,$F$5+1)&gt;$J$10,"-",MAX(L3475+1,$F$5+1)),"-")</f>
        <v>-</v>
      </c>
      <c r="M3476" s="172">
        <f t="shared" si="289"/>
        <v>0</v>
      </c>
      <c r="N3476" s="172">
        <f t="shared" ref="N3476:N3539" si="291">IF(ISNUMBER(N3475),N3475-M3476,$E$8)</f>
        <v>0</v>
      </c>
      <c r="O3476" s="172">
        <f t="shared" si="288"/>
        <v>0</v>
      </c>
      <c r="P3476" s="172">
        <f t="shared" ref="P3476:P3539" si="292">IFERROR(IF(ISNUMBER(N3475),N3475,$E$8)*3%/IF(MOD(YEAR(L3476),4),365,366)*IF(ISBLANK(L3475),(L3476-$F$5),L3476-L3475),0)</f>
        <v>0</v>
      </c>
    </row>
    <row r="3477" spans="12:16" ht="15" customHeight="1" x14ac:dyDescent="0.3">
      <c r="L3477" s="171" t="str">
        <f t="shared" si="290"/>
        <v>-</v>
      </c>
      <c r="M3477" s="172">
        <f t="shared" si="289"/>
        <v>0</v>
      </c>
      <c r="N3477" s="172">
        <f t="shared" si="291"/>
        <v>0</v>
      </c>
      <c r="O3477" s="172">
        <f t="shared" si="288"/>
        <v>0</v>
      </c>
      <c r="P3477" s="172">
        <f t="shared" si="292"/>
        <v>0</v>
      </c>
    </row>
    <row r="3478" spans="12:16" ht="15" customHeight="1" x14ac:dyDescent="0.3">
      <c r="L3478" s="171" t="str">
        <f t="shared" si="290"/>
        <v>-</v>
      </c>
      <c r="M3478" s="172">
        <f t="shared" si="289"/>
        <v>0</v>
      </c>
      <c r="N3478" s="172">
        <f t="shared" si="291"/>
        <v>0</v>
      </c>
      <c r="O3478" s="172">
        <f t="shared" si="288"/>
        <v>0</v>
      </c>
      <c r="P3478" s="172">
        <f t="shared" si="292"/>
        <v>0</v>
      </c>
    </row>
    <row r="3479" spans="12:16" ht="15" customHeight="1" x14ac:dyDescent="0.3">
      <c r="L3479" s="171" t="str">
        <f t="shared" si="290"/>
        <v>-</v>
      </c>
      <c r="M3479" s="172">
        <f t="shared" si="289"/>
        <v>0</v>
      </c>
      <c r="N3479" s="172">
        <f t="shared" si="291"/>
        <v>0</v>
      </c>
      <c r="O3479" s="172">
        <f t="shared" si="288"/>
        <v>0</v>
      </c>
      <c r="P3479" s="172">
        <f t="shared" si="292"/>
        <v>0</v>
      </c>
    </row>
    <row r="3480" spans="12:16" ht="15" customHeight="1" x14ac:dyDescent="0.3">
      <c r="L3480" s="171" t="str">
        <f t="shared" si="290"/>
        <v>-</v>
      </c>
      <c r="M3480" s="172">
        <f t="shared" si="289"/>
        <v>0</v>
      </c>
      <c r="N3480" s="172">
        <f t="shared" si="291"/>
        <v>0</v>
      </c>
      <c r="O3480" s="172">
        <f t="shared" si="288"/>
        <v>0</v>
      </c>
      <c r="P3480" s="172">
        <f t="shared" si="292"/>
        <v>0</v>
      </c>
    </row>
    <row r="3481" spans="12:16" ht="15" customHeight="1" x14ac:dyDescent="0.3">
      <c r="L3481" s="171" t="str">
        <f t="shared" si="290"/>
        <v>-</v>
      </c>
      <c r="M3481" s="172">
        <f t="shared" si="289"/>
        <v>0</v>
      </c>
      <c r="N3481" s="172">
        <f t="shared" si="291"/>
        <v>0</v>
      </c>
      <c r="O3481" s="172">
        <f t="shared" si="288"/>
        <v>0</v>
      </c>
      <c r="P3481" s="172">
        <f t="shared" si="292"/>
        <v>0</v>
      </c>
    </row>
    <row r="3482" spans="12:16" ht="15" customHeight="1" x14ac:dyDescent="0.3">
      <c r="L3482" s="171" t="str">
        <f t="shared" si="290"/>
        <v>-</v>
      </c>
      <c r="M3482" s="172">
        <f t="shared" si="289"/>
        <v>0</v>
      </c>
      <c r="N3482" s="172">
        <f t="shared" si="291"/>
        <v>0</v>
      </c>
      <c r="O3482" s="172">
        <f t="shared" si="288"/>
        <v>0</v>
      </c>
      <c r="P3482" s="172">
        <f t="shared" si="292"/>
        <v>0</v>
      </c>
    </row>
    <row r="3483" spans="12:16" ht="15" customHeight="1" x14ac:dyDescent="0.3">
      <c r="L3483" s="171" t="str">
        <f t="shared" si="290"/>
        <v>-</v>
      </c>
      <c r="M3483" s="172">
        <f t="shared" si="289"/>
        <v>0</v>
      </c>
      <c r="N3483" s="172">
        <f t="shared" si="291"/>
        <v>0</v>
      </c>
      <c r="O3483" s="172">
        <f t="shared" si="288"/>
        <v>0</v>
      </c>
      <c r="P3483" s="172">
        <f t="shared" si="292"/>
        <v>0</v>
      </c>
    </row>
    <row r="3484" spans="12:16" ht="15" customHeight="1" x14ac:dyDescent="0.3">
      <c r="L3484" s="171" t="str">
        <f t="shared" si="290"/>
        <v>-</v>
      </c>
      <c r="M3484" s="172">
        <f t="shared" si="289"/>
        <v>0</v>
      </c>
      <c r="N3484" s="172">
        <f t="shared" si="291"/>
        <v>0</v>
      </c>
      <c r="O3484" s="172">
        <f t="shared" si="288"/>
        <v>0</v>
      </c>
      <c r="P3484" s="172">
        <f t="shared" si="292"/>
        <v>0</v>
      </c>
    </row>
    <row r="3485" spans="12:16" ht="15" customHeight="1" x14ac:dyDescent="0.3">
      <c r="L3485" s="171" t="str">
        <f t="shared" si="290"/>
        <v>-</v>
      </c>
      <c r="M3485" s="172">
        <f t="shared" si="289"/>
        <v>0</v>
      </c>
      <c r="N3485" s="172">
        <f t="shared" si="291"/>
        <v>0</v>
      </c>
      <c r="O3485" s="172">
        <f t="shared" si="288"/>
        <v>0</v>
      </c>
      <c r="P3485" s="172">
        <f t="shared" si="292"/>
        <v>0</v>
      </c>
    </row>
    <row r="3486" spans="12:16" ht="15" customHeight="1" x14ac:dyDescent="0.3">
      <c r="L3486" s="171" t="str">
        <f t="shared" si="290"/>
        <v>-</v>
      </c>
      <c r="M3486" s="172">
        <f t="shared" si="289"/>
        <v>0</v>
      </c>
      <c r="N3486" s="172">
        <f t="shared" si="291"/>
        <v>0</v>
      </c>
      <c r="O3486" s="172">
        <f t="shared" si="288"/>
        <v>0</v>
      </c>
      <c r="P3486" s="172">
        <f t="shared" si="292"/>
        <v>0</v>
      </c>
    </row>
    <row r="3487" spans="12:16" ht="15" customHeight="1" x14ac:dyDescent="0.3">
      <c r="L3487" s="171" t="str">
        <f t="shared" si="290"/>
        <v>-</v>
      </c>
      <c r="M3487" s="172">
        <f t="shared" si="289"/>
        <v>0</v>
      </c>
      <c r="N3487" s="172">
        <f t="shared" si="291"/>
        <v>0</v>
      </c>
      <c r="O3487" s="172">
        <f t="shared" si="288"/>
        <v>0</v>
      </c>
      <c r="P3487" s="172">
        <f t="shared" si="292"/>
        <v>0</v>
      </c>
    </row>
    <row r="3488" spans="12:16" ht="15" customHeight="1" x14ac:dyDescent="0.3">
      <c r="L3488" s="171" t="str">
        <f t="shared" si="290"/>
        <v>-</v>
      </c>
      <c r="M3488" s="172">
        <f t="shared" si="289"/>
        <v>0</v>
      </c>
      <c r="N3488" s="172">
        <f t="shared" si="291"/>
        <v>0</v>
      </c>
      <c r="O3488" s="172">
        <f t="shared" si="288"/>
        <v>0</v>
      </c>
      <c r="P3488" s="172">
        <f t="shared" si="292"/>
        <v>0</v>
      </c>
    </row>
    <row r="3489" spans="12:16" ht="15" customHeight="1" x14ac:dyDescent="0.3">
      <c r="L3489" s="171" t="str">
        <f t="shared" si="290"/>
        <v>-</v>
      </c>
      <c r="M3489" s="172">
        <f t="shared" si="289"/>
        <v>0</v>
      </c>
      <c r="N3489" s="172">
        <f t="shared" si="291"/>
        <v>0</v>
      </c>
      <c r="O3489" s="172">
        <f t="shared" si="288"/>
        <v>0</v>
      </c>
      <c r="P3489" s="172">
        <f t="shared" si="292"/>
        <v>0</v>
      </c>
    </row>
    <row r="3490" spans="12:16" ht="15" customHeight="1" x14ac:dyDescent="0.3">
      <c r="L3490" s="171" t="str">
        <f t="shared" si="290"/>
        <v>-</v>
      </c>
      <c r="M3490" s="172">
        <f t="shared" si="289"/>
        <v>0</v>
      </c>
      <c r="N3490" s="172">
        <f t="shared" si="291"/>
        <v>0</v>
      </c>
      <c r="O3490" s="172">
        <f t="shared" si="288"/>
        <v>0</v>
      </c>
      <c r="P3490" s="172">
        <f t="shared" si="292"/>
        <v>0</v>
      </c>
    </row>
    <row r="3491" spans="12:16" ht="15" customHeight="1" x14ac:dyDescent="0.3">
      <c r="L3491" s="171" t="str">
        <f t="shared" si="290"/>
        <v>-</v>
      </c>
      <c r="M3491" s="172">
        <f t="shared" si="289"/>
        <v>0</v>
      </c>
      <c r="N3491" s="172">
        <f t="shared" si="291"/>
        <v>0</v>
      </c>
      <c r="O3491" s="172">
        <f t="shared" si="288"/>
        <v>0</v>
      </c>
      <c r="P3491" s="172">
        <f t="shared" si="292"/>
        <v>0</v>
      </c>
    </row>
    <row r="3492" spans="12:16" ht="15" customHeight="1" x14ac:dyDescent="0.3">
      <c r="L3492" s="171" t="str">
        <f t="shared" si="290"/>
        <v>-</v>
      </c>
      <c r="M3492" s="172">
        <f t="shared" si="289"/>
        <v>0</v>
      </c>
      <c r="N3492" s="172">
        <f t="shared" si="291"/>
        <v>0</v>
      </c>
      <c r="O3492" s="172">
        <f t="shared" si="288"/>
        <v>0</v>
      </c>
      <c r="P3492" s="172">
        <f t="shared" si="292"/>
        <v>0</v>
      </c>
    </row>
    <row r="3493" spans="12:16" ht="15" customHeight="1" x14ac:dyDescent="0.3">
      <c r="L3493" s="171" t="str">
        <f t="shared" si="290"/>
        <v>-</v>
      </c>
      <c r="M3493" s="172">
        <f t="shared" si="289"/>
        <v>0</v>
      </c>
      <c r="N3493" s="172">
        <f t="shared" si="291"/>
        <v>0</v>
      </c>
      <c r="O3493" s="172">
        <f t="shared" si="288"/>
        <v>0</v>
      </c>
      <c r="P3493" s="172">
        <f t="shared" si="292"/>
        <v>0</v>
      </c>
    </row>
    <row r="3494" spans="12:16" ht="15" customHeight="1" x14ac:dyDescent="0.3">
      <c r="L3494" s="171" t="str">
        <f t="shared" si="290"/>
        <v>-</v>
      </c>
      <c r="M3494" s="172">
        <f t="shared" si="289"/>
        <v>0</v>
      </c>
      <c r="N3494" s="172">
        <f t="shared" si="291"/>
        <v>0</v>
      </c>
      <c r="O3494" s="172">
        <f t="shared" si="288"/>
        <v>0</v>
      </c>
      <c r="P3494" s="172">
        <f t="shared" si="292"/>
        <v>0</v>
      </c>
    </row>
    <row r="3495" spans="12:16" ht="15" customHeight="1" x14ac:dyDescent="0.3">
      <c r="L3495" s="171" t="str">
        <f t="shared" si="290"/>
        <v>-</v>
      </c>
      <c r="M3495" s="172">
        <f t="shared" si="289"/>
        <v>0</v>
      </c>
      <c r="N3495" s="172">
        <f t="shared" si="291"/>
        <v>0</v>
      </c>
      <c r="O3495" s="172">
        <f t="shared" si="288"/>
        <v>0</v>
      </c>
      <c r="P3495" s="172">
        <f t="shared" si="292"/>
        <v>0</v>
      </c>
    </row>
    <row r="3496" spans="12:16" ht="15" customHeight="1" x14ac:dyDescent="0.3">
      <c r="L3496" s="171" t="str">
        <f t="shared" si="290"/>
        <v>-</v>
      </c>
      <c r="M3496" s="172">
        <f t="shared" si="289"/>
        <v>0</v>
      </c>
      <c r="N3496" s="172">
        <f t="shared" si="291"/>
        <v>0</v>
      </c>
      <c r="O3496" s="172">
        <f t="shared" si="288"/>
        <v>0</v>
      </c>
      <c r="P3496" s="172">
        <f t="shared" si="292"/>
        <v>0</v>
      </c>
    </row>
    <row r="3497" spans="12:16" ht="15" customHeight="1" x14ac:dyDescent="0.3">
      <c r="L3497" s="171" t="str">
        <f t="shared" si="290"/>
        <v>-</v>
      </c>
      <c r="M3497" s="172">
        <f t="shared" si="289"/>
        <v>0</v>
      </c>
      <c r="N3497" s="172">
        <f t="shared" si="291"/>
        <v>0</v>
      </c>
      <c r="O3497" s="172">
        <f t="shared" si="288"/>
        <v>0</v>
      </c>
      <c r="P3497" s="172">
        <f t="shared" si="292"/>
        <v>0</v>
      </c>
    </row>
    <row r="3498" spans="12:16" ht="15" customHeight="1" x14ac:dyDescent="0.3">
      <c r="L3498" s="171" t="str">
        <f t="shared" si="290"/>
        <v>-</v>
      </c>
      <c r="M3498" s="172">
        <f t="shared" si="289"/>
        <v>0</v>
      </c>
      <c r="N3498" s="172">
        <f t="shared" si="291"/>
        <v>0</v>
      </c>
      <c r="O3498" s="172">
        <f t="shared" si="288"/>
        <v>0</v>
      </c>
      <c r="P3498" s="172">
        <f t="shared" si="292"/>
        <v>0</v>
      </c>
    </row>
    <row r="3499" spans="12:16" ht="15" customHeight="1" x14ac:dyDescent="0.3">
      <c r="L3499" s="171" t="str">
        <f t="shared" si="290"/>
        <v>-</v>
      </c>
      <c r="M3499" s="172">
        <f t="shared" si="289"/>
        <v>0</v>
      </c>
      <c r="N3499" s="172">
        <f t="shared" si="291"/>
        <v>0</v>
      </c>
      <c r="O3499" s="172">
        <f t="shared" si="288"/>
        <v>0</v>
      </c>
      <c r="P3499" s="172">
        <f t="shared" si="292"/>
        <v>0</v>
      </c>
    </row>
    <row r="3500" spans="12:16" ht="15" customHeight="1" x14ac:dyDescent="0.3">
      <c r="L3500" s="171" t="str">
        <f t="shared" si="290"/>
        <v>-</v>
      </c>
      <c r="M3500" s="172">
        <f t="shared" si="289"/>
        <v>0</v>
      </c>
      <c r="N3500" s="172">
        <f t="shared" si="291"/>
        <v>0</v>
      </c>
      <c r="O3500" s="172">
        <f t="shared" si="288"/>
        <v>0</v>
      </c>
      <c r="P3500" s="172">
        <f t="shared" si="292"/>
        <v>0</v>
      </c>
    </row>
    <row r="3501" spans="12:16" ht="15" customHeight="1" x14ac:dyDescent="0.3">
      <c r="L3501" s="171" t="str">
        <f t="shared" si="290"/>
        <v>-</v>
      </c>
      <c r="M3501" s="172">
        <f t="shared" si="289"/>
        <v>0</v>
      </c>
      <c r="N3501" s="172">
        <f t="shared" si="291"/>
        <v>0</v>
      </c>
      <c r="O3501" s="172">
        <f t="shared" si="288"/>
        <v>0</v>
      </c>
      <c r="P3501" s="172">
        <f t="shared" si="292"/>
        <v>0</v>
      </c>
    </row>
    <row r="3502" spans="12:16" ht="15" customHeight="1" x14ac:dyDescent="0.3">
      <c r="L3502" s="171" t="str">
        <f t="shared" si="290"/>
        <v>-</v>
      </c>
      <c r="M3502" s="172">
        <f t="shared" si="289"/>
        <v>0</v>
      </c>
      <c r="N3502" s="172">
        <f t="shared" si="291"/>
        <v>0</v>
      </c>
      <c r="O3502" s="172">
        <f t="shared" si="288"/>
        <v>0</v>
      </c>
      <c r="P3502" s="172">
        <f t="shared" si="292"/>
        <v>0</v>
      </c>
    </row>
    <row r="3503" spans="12:16" ht="15" customHeight="1" x14ac:dyDescent="0.3">
      <c r="L3503" s="171" t="str">
        <f t="shared" si="290"/>
        <v>-</v>
      </c>
      <c r="M3503" s="172">
        <f t="shared" si="289"/>
        <v>0</v>
      </c>
      <c r="N3503" s="172">
        <f t="shared" si="291"/>
        <v>0</v>
      </c>
      <c r="O3503" s="172">
        <f t="shared" si="288"/>
        <v>0</v>
      </c>
      <c r="P3503" s="172">
        <f t="shared" si="292"/>
        <v>0</v>
      </c>
    </row>
    <row r="3504" spans="12:16" ht="15" customHeight="1" x14ac:dyDescent="0.3">
      <c r="L3504" s="171" t="str">
        <f t="shared" si="290"/>
        <v>-</v>
      </c>
      <c r="M3504" s="172">
        <f t="shared" si="289"/>
        <v>0</v>
      </c>
      <c r="N3504" s="172">
        <f t="shared" si="291"/>
        <v>0</v>
      </c>
      <c r="O3504" s="172">
        <f t="shared" si="288"/>
        <v>0</v>
      </c>
      <c r="P3504" s="172">
        <f t="shared" si="292"/>
        <v>0</v>
      </c>
    </row>
    <row r="3505" spans="12:16" ht="15" customHeight="1" x14ac:dyDescent="0.3">
      <c r="L3505" s="171" t="str">
        <f t="shared" si="290"/>
        <v>-</v>
      </c>
      <c r="M3505" s="172">
        <f t="shared" si="289"/>
        <v>0</v>
      </c>
      <c r="N3505" s="172">
        <f t="shared" si="291"/>
        <v>0</v>
      </c>
      <c r="O3505" s="172">
        <f t="shared" si="288"/>
        <v>0</v>
      </c>
      <c r="P3505" s="172">
        <f t="shared" si="292"/>
        <v>0</v>
      </c>
    </row>
    <row r="3506" spans="12:16" ht="15" customHeight="1" x14ac:dyDescent="0.3">
      <c r="L3506" s="171" t="str">
        <f t="shared" si="290"/>
        <v>-</v>
      </c>
      <c r="M3506" s="172">
        <f t="shared" si="289"/>
        <v>0</v>
      </c>
      <c r="N3506" s="172">
        <f t="shared" si="291"/>
        <v>0</v>
      </c>
      <c r="O3506" s="172">
        <f t="shared" si="288"/>
        <v>0</v>
      </c>
      <c r="P3506" s="172">
        <f t="shared" si="292"/>
        <v>0</v>
      </c>
    </row>
    <row r="3507" spans="12:16" ht="15" customHeight="1" x14ac:dyDescent="0.3">
      <c r="L3507" s="171" t="str">
        <f t="shared" si="290"/>
        <v>-</v>
      </c>
      <c r="M3507" s="172">
        <f t="shared" si="289"/>
        <v>0</v>
      </c>
      <c r="N3507" s="172">
        <f t="shared" si="291"/>
        <v>0</v>
      </c>
      <c r="O3507" s="172">
        <f t="shared" si="288"/>
        <v>0</v>
      </c>
      <c r="P3507" s="172">
        <f t="shared" si="292"/>
        <v>0</v>
      </c>
    </row>
    <row r="3508" spans="12:16" ht="15" customHeight="1" x14ac:dyDescent="0.3">
      <c r="L3508" s="171" t="str">
        <f t="shared" si="290"/>
        <v>-</v>
      </c>
      <c r="M3508" s="172">
        <f t="shared" si="289"/>
        <v>0</v>
      </c>
      <c r="N3508" s="172">
        <f t="shared" si="291"/>
        <v>0</v>
      </c>
      <c r="O3508" s="172">
        <f t="shared" si="288"/>
        <v>0</v>
      </c>
      <c r="P3508" s="172">
        <f t="shared" si="292"/>
        <v>0</v>
      </c>
    </row>
    <row r="3509" spans="12:16" ht="15" customHeight="1" x14ac:dyDescent="0.3">
      <c r="L3509" s="171" t="str">
        <f t="shared" si="290"/>
        <v>-</v>
      </c>
      <c r="M3509" s="172">
        <f t="shared" si="289"/>
        <v>0</v>
      </c>
      <c r="N3509" s="172">
        <f t="shared" si="291"/>
        <v>0</v>
      </c>
      <c r="O3509" s="172">
        <f t="shared" si="288"/>
        <v>0</v>
      </c>
      <c r="P3509" s="172">
        <f t="shared" si="292"/>
        <v>0</v>
      </c>
    </row>
    <row r="3510" spans="12:16" ht="15" customHeight="1" x14ac:dyDescent="0.3">
      <c r="L3510" s="171" t="str">
        <f t="shared" si="290"/>
        <v>-</v>
      </c>
      <c r="M3510" s="172">
        <f t="shared" si="289"/>
        <v>0</v>
      </c>
      <c r="N3510" s="172">
        <f t="shared" si="291"/>
        <v>0</v>
      </c>
      <c r="O3510" s="172">
        <f t="shared" si="288"/>
        <v>0</v>
      </c>
      <c r="P3510" s="172">
        <f t="shared" si="292"/>
        <v>0</v>
      </c>
    </row>
    <row r="3511" spans="12:16" ht="15" customHeight="1" x14ac:dyDescent="0.3">
      <c r="L3511" s="171" t="str">
        <f t="shared" si="290"/>
        <v>-</v>
      </c>
      <c r="M3511" s="172">
        <f t="shared" si="289"/>
        <v>0</v>
      </c>
      <c r="N3511" s="172">
        <f t="shared" si="291"/>
        <v>0</v>
      </c>
      <c r="O3511" s="172">
        <f t="shared" si="288"/>
        <v>0</v>
      </c>
      <c r="P3511" s="172">
        <f t="shared" si="292"/>
        <v>0</v>
      </c>
    </row>
    <row r="3512" spans="12:16" ht="15" customHeight="1" x14ac:dyDescent="0.3">
      <c r="L3512" s="171" t="str">
        <f t="shared" si="290"/>
        <v>-</v>
      </c>
      <c r="M3512" s="172">
        <f t="shared" si="289"/>
        <v>0</v>
      </c>
      <c r="N3512" s="172">
        <f t="shared" si="291"/>
        <v>0</v>
      </c>
      <c r="O3512" s="172">
        <f t="shared" si="288"/>
        <v>0</v>
      </c>
      <c r="P3512" s="172">
        <f t="shared" si="292"/>
        <v>0</v>
      </c>
    </row>
    <row r="3513" spans="12:16" ht="15" customHeight="1" x14ac:dyDescent="0.3">
      <c r="L3513" s="171" t="str">
        <f t="shared" si="290"/>
        <v>-</v>
      </c>
      <c r="M3513" s="172">
        <f t="shared" si="289"/>
        <v>0</v>
      </c>
      <c r="N3513" s="172">
        <f t="shared" si="291"/>
        <v>0</v>
      </c>
      <c r="O3513" s="172">
        <f t="shared" si="288"/>
        <v>0</v>
      </c>
      <c r="P3513" s="172">
        <f t="shared" si="292"/>
        <v>0</v>
      </c>
    </row>
    <row r="3514" spans="12:16" ht="15" customHeight="1" x14ac:dyDescent="0.3">
      <c r="L3514" s="171" t="str">
        <f t="shared" si="290"/>
        <v>-</v>
      </c>
      <c r="M3514" s="172">
        <f t="shared" si="289"/>
        <v>0</v>
      </c>
      <c r="N3514" s="172">
        <f t="shared" si="291"/>
        <v>0</v>
      </c>
      <c r="O3514" s="172">
        <f t="shared" si="288"/>
        <v>0</v>
      </c>
      <c r="P3514" s="172">
        <f t="shared" si="292"/>
        <v>0</v>
      </c>
    </row>
    <row r="3515" spans="12:16" ht="15" customHeight="1" x14ac:dyDescent="0.3">
      <c r="L3515" s="171" t="str">
        <f t="shared" si="290"/>
        <v>-</v>
      </c>
      <c r="M3515" s="172">
        <f t="shared" si="289"/>
        <v>0</v>
      </c>
      <c r="N3515" s="172">
        <f t="shared" si="291"/>
        <v>0</v>
      </c>
      <c r="O3515" s="172">
        <f t="shared" si="288"/>
        <v>0</v>
      </c>
      <c r="P3515" s="172">
        <f t="shared" si="292"/>
        <v>0</v>
      </c>
    </row>
    <row r="3516" spans="12:16" ht="15" customHeight="1" x14ac:dyDescent="0.3">
      <c r="L3516" s="171" t="str">
        <f t="shared" si="290"/>
        <v>-</v>
      </c>
      <c r="M3516" s="172">
        <f t="shared" si="289"/>
        <v>0</v>
      </c>
      <c r="N3516" s="172">
        <f t="shared" si="291"/>
        <v>0</v>
      </c>
      <c r="O3516" s="172">
        <f t="shared" si="288"/>
        <v>0</v>
      </c>
      <c r="P3516" s="172">
        <f t="shared" si="292"/>
        <v>0</v>
      </c>
    </row>
    <row r="3517" spans="12:16" ht="15" customHeight="1" x14ac:dyDescent="0.3">
      <c r="L3517" s="171" t="str">
        <f t="shared" si="290"/>
        <v>-</v>
      </c>
      <c r="M3517" s="172">
        <f t="shared" si="289"/>
        <v>0</v>
      </c>
      <c r="N3517" s="172">
        <f t="shared" si="291"/>
        <v>0</v>
      </c>
      <c r="O3517" s="172">
        <f t="shared" si="288"/>
        <v>0</v>
      </c>
      <c r="P3517" s="172">
        <f t="shared" si="292"/>
        <v>0</v>
      </c>
    </row>
    <row r="3518" spans="12:16" ht="15" customHeight="1" x14ac:dyDescent="0.3">
      <c r="L3518" s="171" t="str">
        <f t="shared" si="290"/>
        <v>-</v>
      </c>
      <c r="M3518" s="172">
        <f t="shared" si="289"/>
        <v>0</v>
      </c>
      <c r="N3518" s="172">
        <f t="shared" si="291"/>
        <v>0</v>
      </c>
      <c r="O3518" s="172">
        <f t="shared" si="288"/>
        <v>0</v>
      </c>
      <c r="P3518" s="172">
        <f t="shared" si="292"/>
        <v>0</v>
      </c>
    </row>
    <row r="3519" spans="12:16" ht="15" customHeight="1" x14ac:dyDescent="0.3">
      <c r="L3519" s="171" t="str">
        <f t="shared" si="290"/>
        <v>-</v>
      </c>
      <c r="M3519" s="172">
        <f t="shared" si="289"/>
        <v>0</v>
      </c>
      <c r="N3519" s="172">
        <f t="shared" si="291"/>
        <v>0</v>
      </c>
      <c r="O3519" s="172">
        <f t="shared" si="288"/>
        <v>0</v>
      </c>
      <c r="P3519" s="172">
        <f t="shared" si="292"/>
        <v>0</v>
      </c>
    </row>
    <row r="3520" spans="12:16" ht="15" customHeight="1" x14ac:dyDescent="0.3">
      <c r="L3520" s="171" t="str">
        <f t="shared" si="290"/>
        <v>-</v>
      </c>
      <c r="M3520" s="172">
        <f t="shared" si="289"/>
        <v>0</v>
      </c>
      <c r="N3520" s="172">
        <f t="shared" si="291"/>
        <v>0</v>
      </c>
      <c r="O3520" s="172">
        <f t="shared" si="288"/>
        <v>0</v>
      </c>
      <c r="P3520" s="172">
        <f t="shared" si="292"/>
        <v>0</v>
      </c>
    </row>
    <row r="3521" spans="12:16" ht="15" customHeight="1" x14ac:dyDescent="0.3">
      <c r="L3521" s="171" t="str">
        <f t="shared" si="290"/>
        <v>-</v>
      </c>
      <c r="M3521" s="172">
        <f t="shared" si="289"/>
        <v>0</v>
      </c>
      <c r="N3521" s="172">
        <f t="shared" si="291"/>
        <v>0</v>
      </c>
      <c r="O3521" s="172">
        <f t="shared" si="288"/>
        <v>0</v>
      </c>
      <c r="P3521" s="172">
        <f t="shared" si="292"/>
        <v>0</v>
      </c>
    </row>
    <row r="3522" spans="12:16" ht="15" customHeight="1" x14ac:dyDescent="0.3">
      <c r="L3522" s="171" t="str">
        <f t="shared" si="290"/>
        <v>-</v>
      </c>
      <c r="M3522" s="172">
        <f t="shared" si="289"/>
        <v>0</v>
      </c>
      <c r="N3522" s="172">
        <f t="shared" si="291"/>
        <v>0</v>
      </c>
      <c r="O3522" s="172">
        <f t="shared" si="288"/>
        <v>0</v>
      </c>
      <c r="P3522" s="172">
        <f t="shared" si="292"/>
        <v>0</v>
      </c>
    </row>
    <row r="3523" spans="12:16" ht="15" customHeight="1" x14ac:dyDescent="0.3">
      <c r="L3523" s="171" t="str">
        <f t="shared" si="290"/>
        <v>-</v>
      </c>
      <c r="M3523" s="172">
        <f t="shared" si="289"/>
        <v>0</v>
      </c>
      <c r="N3523" s="172">
        <f t="shared" si="291"/>
        <v>0</v>
      </c>
      <c r="O3523" s="172">
        <f t="shared" si="288"/>
        <v>0</v>
      </c>
      <c r="P3523" s="172">
        <f t="shared" si="292"/>
        <v>0</v>
      </c>
    </row>
    <row r="3524" spans="12:16" ht="15" customHeight="1" x14ac:dyDescent="0.3">
      <c r="L3524" s="171" t="str">
        <f t="shared" si="290"/>
        <v>-</v>
      </c>
      <c r="M3524" s="172">
        <f t="shared" si="289"/>
        <v>0</v>
      </c>
      <c r="N3524" s="172">
        <f t="shared" si="291"/>
        <v>0</v>
      </c>
      <c r="O3524" s="172">
        <f t="shared" si="288"/>
        <v>0</v>
      </c>
      <c r="P3524" s="172">
        <f t="shared" si="292"/>
        <v>0</v>
      </c>
    </row>
    <row r="3525" spans="12:16" ht="15" customHeight="1" x14ac:dyDescent="0.3">
      <c r="L3525" s="171" t="str">
        <f t="shared" si="290"/>
        <v>-</v>
      </c>
      <c r="M3525" s="172">
        <f t="shared" si="289"/>
        <v>0</v>
      </c>
      <c r="N3525" s="172">
        <f t="shared" si="291"/>
        <v>0</v>
      </c>
      <c r="O3525" s="172">
        <f t="shared" si="288"/>
        <v>0</v>
      </c>
      <c r="P3525" s="172">
        <f t="shared" si="292"/>
        <v>0</v>
      </c>
    </row>
    <row r="3526" spans="12:16" ht="15" customHeight="1" x14ac:dyDescent="0.3">
      <c r="L3526" s="171" t="str">
        <f t="shared" si="290"/>
        <v>-</v>
      </c>
      <c r="M3526" s="172">
        <f t="shared" si="289"/>
        <v>0</v>
      </c>
      <c r="N3526" s="172">
        <f t="shared" si="291"/>
        <v>0</v>
      </c>
      <c r="O3526" s="172">
        <f t="shared" si="288"/>
        <v>0</v>
      </c>
      <c r="P3526" s="172">
        <f t="shared" si="292"/>
        <v>0</v>
      </c>
    </row>
    <row r="3527" spans="12:16" ht="15" customHeight="1" x14ac:dyDescent="0.3">
      <c r="L3527" s="171" t="str">
        <f t="shared" si="290"/>
        <v>-</v>
      </c>
      <c r="M3527" s="172">
        <f t="shared" si="289"/>
        <v>0</v>
      </c>
      <c r="N3527" s="172">
        <f t="shared" si="291"/>
        <v>0</v>
      </c>
      <c r="O3527" s="172">
        <f t="shared" si="288"/>
        <v>0</v>
      </c>
      <c r="P3527" s="172">
        <f t="shared" si="292"/>
        <v>0</v>
      </c>
    </row>
    <row r="3528" spans="12:16" ht="15" customHeight="1" x14ac:dyDescent="0.3">
      <c r="L3528" s="171" t="str">
        <f t="shared" si="290"/>
        <v>-</v>
      </c>
      <c r="M3528" s="172">
        <f t="shared" si="289"/>
        <v>0</v>
      </c>
      <c r="N3528" s="172">
        <f t="shared" si="291"/>
        <v>0</v>
      </c>
      <c r="O3528" s="172">
        <f t="shared" si="288"/>
        <v>0</v>
      </c>
      <c r="P3528" s="172">
        <f t="shared" si="292"/>
        <v>0</v>
      </c>
    </row>
    <row r="3529" spans="12:16" ht="15" customHeight="1" x14ac:dyDescent="0.3">
      <c r="L3529" s="171" t="str">
        <f t="shared" si="290"/>
        <v>-</v>
      </c>
      <c r="M3529" s="172">
        <f t="shared" si="289"/>
        <v>0</v>
      </c>
      <c r="N3529" s="172">
        <f t="shared" si="291"/>
        <v>0</v>
      </c>
      <c r="O3529" s="172">
        <f t="shared" si="288"/>
        <v>0</v>
      </c>
      <c r="P3529" s="172">
        <f t="shared" si="292"/>
        <v>0</v>
      </c>
    </row>
    <row r="3530" spans="12:16" ht="15" customHeight="1" x14ac:dyDescent="0.3">
      <c r="L3530" s="171" t="str">
        <f t="shared" si="290"/>
        <v>-</v>
      </c>
      <c r="M3530" s="172">
        <f t="shared" si="289"/>
        <v>0</v>
      </c>
      <c r="N3530" s="172">
        <f t="shared" si="291"/>
        <v>0</v>
      </c>
      <c r="O3530" s="172">
        <f t="shared" si="288"/>
        <v>0</v>
      </c>
      <c r="P3530" s="172">
        <f t="shared" si="292"/>
        <v>0</v>
      </c>
    </row>
    <row r="3531" spans="12:16" ht="15" customHeight="1" x14ac:dyDescent="0.3">
      <c r="L3531" s="171" t="str">
        <f t="shared" si="290"/>
        <v>-</v>
      </c>
      <c r="M3531" s="172">
        <f t="shared" si="289"/>
        <v>0</v>
      </c>
      <c r="N3531" s="172">
        <f t="shared" si="291"/>
        <v>0</v>
      </c>
      <c r="O3531" s="172">
        <f t="shared" ref="O3531:O3594" si="293">IFERROR(IF(ISNUMBER(N3530),N3530,$E$8)*IF(L3531&gt;=$J$8,$E$12,$E$12)/IF(MOD(YEAR(L3531),4),365,366)*IF(ISBLANK(L3530),L3531-$F$5,L3531-L3530),0)</f>
        <v>0</v>
      </c>
      <c r="P3531" s="172">
        <f t="shared" si="292"/>
        <v>0</v>
      </c>
    </row>
    <row r="3532" spans="12:16" ht="15" customHeight="1" x14ac:dyDescent="0.3">
      <c r="L3532" s="171" t="str">
        <f t="shared" si="290"/>
        <v>-</v>
      </c>
      <c r="M3532" s="172">
        <f t="shared" si="289"/>
        <v>0</v>
      </c>
      <c r="N3532" s="172">
        <f t="shared" si="291"/>
        <v>0</v>
      </c>
      <c r="O3532" s="172">
        <f t="shared" si="293"/>
        <v>0</v>
      </c>
      <c r="P3532" s="172">
        <f t="shared" si="292"/>
        <v>0</v>
      </c>
    </row>
    <row r="3533" spans="12:16" ht="15" customHeight="1" x14ac:dyDescent="0.3">
      <c r="L3533" s="171" t="str">
        <f t="shared" si="290"/>
        <v>-</v>
      </c>
      <c r="M3533" s="172">
        <f t="shared" si="289"/>
        <v>0</v>
      </c>
      <c r="N3533" s="172">
        <f t="shared" si="291"/>
        <v>0</v>
      </c>
      <c r="O3533" s="172">
        <f t="shared" si="293"/>
        <v>0</v>
      </c>
      <c r="P3533" s="172">
        <f t="shared" si="292"/>
        <v>0</v>
      </c>
    </row>
    <row r="3534" spans="12:16" ht="15" customHeight="1" x14ac:dyDescent="0.3">
      <c r="L3534" s="171" t="str">
        <f t="shared" si="290"/>
        <v>-</v>
      </c>
      <c r="M3534" s="172">
        <f t="shared" si="289"/>
        <v>0</v>
      </c>
      <c r="N3534" s="172">
        <f t="shared" si="291"/>
        <v>0</v>
      </c>
      <c r="O3534" s="172">
        <f t="shared" si="293"/>
        <v>0</v>
      </c>
      <c r="P3534" s="172">
        <f t="shared" si="292"/>
        <v>0</v>
      </c>
    </row>
    <row r="3535" spans="12:16" ht="15" customHeight="1" x14ac:dyDescent="0.3">
      <c r="L3535" s="171" t="str">
        <f t="shared" si="290"/>
        <v>-</v>
      </c>
      <c r="M3535" s="172">
        <f t="shared" si="289"/>
        <v>0</v>
      </c>
      <c r="N3535" s="172">
        <f t="shared" si="291"/>
        <v>0</v>
      </c>
      <c r="O3535" s="172">
        <f t="shared" si="293"/>
        <v>0</v>
      </c>
      <c r="P3535" s="172">
        <f t="shared" si="292"/>
        <v>0</v>
      </c>
    </row>
    <row r="3536" spans="12:16" ht="15" customHeight="1" x14ac:dyDescent="0.3">
      <c r="L3536" s="171" t="str">
        <f t="shared" si="290"/>
        <v>-</v>
      </c>
      <c r="M3536" s="172">
        <f t="shared" si="289"/>
        <v>0</v>
      </c>
      <c r="N3536" s="172">
        <f t="shared" si="291"/>
        <v>0</v>
      </c>
      <c r="O3536" s="172">
        <f t="shared" si="293"/>
        <v>0</v>
      </c>
      <c r="P3536" s="172">
        <f t="shared" si="292"/>
        <v>0</v>
      </c>
    </row>
    <row r="3537" spans="12:16" ht="15" customHeight="1" x14ac:dyDescent="0.3">
      <c r="L3537" s="171" t="str">
        <f t="shared" si="290"/>
        <v>-</v>
      </c>
      <c r="M3537" s="172">
        <f t="shared" si="289"/>
        <v>0</v>
      </c>
      <c r="N3537" s="172">
        <f t="shared" si="291"/>
        <v>0</v>
      </c>
      <c r="O3537" s="172">
        <f t="shared" si="293"/>
        <v>0</v>
      </c>
      <c r="P3537" s="172">
        <f t="shared" si="292"/>
        <v>0</v>
      </c>
    </row>
    <row r="3538" spans="12:16" ht="15" customHeight="1" x14ac:dyDescent="0.3">
      <c r="L3538" s="171" t="str">
        <f t="shared" si="290"/>
        <v>-</v>
      </c>
      <c r="M3538" s="172">
        <f t="shared" si="289"/>
        <v>0</v>
      </c>
      <c r="N3538" s="172">
        <f t="shared" si="291"/>
        <v>0</v>
      </c>
      <c r="O3538" s="172">
        <f t="shared" si="293"/>
        <v>0</v>
      </c>
      <c r="P3538" s="172">
        <f t="shared" si="292"/>
        <v>0</v>
      </c>
    </row>
    <row r="3539" spans="12:16" ht="15" customHeight="1" x14ac:dyDescent="0.3">
      <c r="L3539" s="171" t="str">
        <f t="shared" si="290"/>
        <v>-</v>
      </c>
      <c r="M3539" s="172">
        <f t="shared" ref="M3539:M3602" si="294">IFERROR(VLOOKUP(L3539,$B$19:$E$80,4,FALSE),0)</f>
        <v>0</v>
      </c>
      <c r="N3539" s="172">
        <f t="shared" si="291"/>
        <v>0</v>
      </c>
      <c r="O3539" s="172">
        <f t="shared" si="293"/>
        <v>0</v>
      </c>
      <c r="P3539" s="172">
        <f t="shared" si="292"/>
        <v>0</v>
      </c>
    </row>
    <row r="3540" spans="12:16" ht="15" customHeight="1" x14ac:dyDescent="0.3">
      <c r="L3540" s="171" t="str">
        <f t="shared" ref="L3540:L3603" si="295">IFERROR(IF(MAX(L3539+1,$F$5+1)&gt;$J$10,"-",MAX(L3539+1,$F$5+1)),"-")</f>
        <v>-</v>
      </c>
      <c r="M3540" s="172">
        <f t="shared" si="294"/>
        <v>0</v>
      </c>
      <c r="N3540" s="172">
        <f t="shared" ref="N3540:N3603" si="296">IF(ISNUMBER(N3539),N3539-M3540,$E$8)</f>
        <v>0</v>
      </c>
      <c r="O3540" s="172">
        <f t="shared" si="293"/>
        <v>0</v>
      </c>
      <c r="P3540" s="172">
        <f t="shared" ref="P3540:P3603" si="297">IFERROR(IF(ISNUMBER(N3539),N3539,$E$8)*3%/IF(MOD(YEAR(L3540),4),365,366)*IF(ISBLANK(L3539),(L3540-$F$5),L3540-L3539),0)</f>
        <v>0</v>
      </c>
    </row>
    <row r="3541" spans="12:16" ht="15" customHeight="1" x14ac:dyDescent="0.3">
      <c r="L3541" s="171" t="str">
        <f t="shared" si="295"/>
        <v>-</v>
      </c>
      <c r="M3541" s="172">
        <f t="shared" si="294"/>
        <v>0</v>
      </c>
      <c r="N3541" s="172">
        <f t="shared" si="296"/>
        <v>0</v>
      </c>
      <c r="O3541" s="172">
        <f t="shared" si="293"/>
        <v>0</v>
      </c>
      <c r="P3541" s="172">
        <f t="shared" si="297"/>
        <v>0</v>
      </c>
    </row>
    <row r="3542" spans="12:16" ht="15" customHeight="1" x14ac:dyDescent="0.3">
      <c r="L3542" s="171" t="str">
        <f t="shared" si="295"/>
        <v>-</v>
      </c>
      <c r="M3542" s="172">
        <f t="shared" si="294"/>
        <v>0</v>
      </c>
      <c r="N3542" s="172">
        <f t="shared" si="296"/>
        <v>0</v>
      </c>
      <c r="O3542" s="172">
        <f t="shared" si="293"/>
        <v>0</v>
      </c>
      <c r="P3542" s="172">
        <f t="shared" si="297"/>
        <v>0</v>
      </c>
    </row>
    <row r="3543" spans="12:16" ht="15" customHeight="1" x14ac:dyDescent="0.3">
      <c r="L3543" s="171" t="str">
        <f t="shared" si="295"/>
        <v>-</v>
      </c>
      <c r="M3543" s="172">
        <f t="shared" si="294"/>
        <v>0</v>
      </c>
      <c r="N3543" s="172">
        <f t="shared" si="296"/>
        <v>0</v>
      </c>
      <c r="O3543" s="172">
        <f t="shared" si="293"/>
        <v>0</v>
      </c>
      <c r="P3543" s="172">
        <f t="shared" si="297"/>
        <v>0</v>
      </c>
    </row>
    <row r="3544" spans="12:16" ht="15" customHeight="1" x14ac:dyDescent="0.3">
      <c r="L3544" s="171" t="str">
        <f t="shared" si="295"/>
        <v>-</v>
      </c>
      <c r="M3544" s="172">
        <f t="shared" si="294"/>
        <v>0</v>
      </c>
      <c r="N3544" s="172">
        <f t="shared" si="296"/>
        <v>0</v>
      </c>
      <c r="O3544" s="172">
        <f t="shared" si="293"/>
        <v>0</v>
      </c>
      <c r="P3544" s="172">
        <f t="shared" si="297"/>
        <v>0</v>
      </c>
    </row>
    <row r="3545" spans="12:16" ht="15" customHeight="1" x14ac:dyDescent="0.3">
      <c r="L3545" s="171" t="str">
        <f t="shared" si="295"/>
        <v>-</v>
      </c>
      <c r="M3545" s="172">
        <f t="shared" si="294"/>
        <v>0</v>
      </c>
      <c r="N3545" s="172">
        <f t="shared" si="296"/>
        <v>0</v>
      </c>
      <c r="O3545" s="172">
        <f t="shared" si="293"/>
        <v>0</v>
      </c>
      <c r="P3545" s="172">
        <f t="shared" si="297"/>
        <v>0</v>
      </c>
    </row>
    <row r="3546" spans="12:16" ht="15" customHeight="1" x14ac:dyDescent="0.3">
      <c r="L3546" s="171" t="str">
        <f t="shared" si="295"/>
        <v>-</v>
      </c>
      <c r="M3546" s="172">
        <f t="shared" si="294"/>
        <v>0</v>
      </c>
      <c r="N3546" s="172">
        <f t="shared" si="296"/>
        <v>0</v>
      </c>
      <c r="O3546" s="172">
        <f t="shared" si="293"/>
        <v>0</v>
      </c>
      <c r="P3546" s="172">
        <f t="shared" si="297"/>
        <v>0</v>
      </c>
    </row>
    <row r="3547" spans="12:16" ht="15" customHeight="1" x14ac:dyDescent="0.3">
      <c r="L3547" s="171" t="str">
        <f t="shared" si="295"/>
        <v>-</v>
      </c>
      <c r="M3547" s="172">
        <f t="shared" si="294"/>
        <v>0</v>
      </c>
      <c r="N3547" s="172">
        <f t="shared" si="296"/>
        <v>0</v>
      </c>
      <c r="O3547" s="172">
        <f t="shared" si="293"/>
        <v>0</v>
      </c>
      <c r="P3547" s="172">
        <f t="shared" si="297"/>
        <v>0</v>
      </c>
    </row>
    <row r="3548" spans="12:16" ht="15" customHeight="1" x14ac:dyDescent="0.3">
      <c r="L3548" s="171" t="str">
        <f t="shared" si="295"/>
        <v>-</v>
      </c>
      <c r="M3548" s="172">
        <f t="shared" si="294"/>
        <v>0</v>
      </c>
      <c r="N3548" s="172">
        <f t="shared" si="296"/>
        <v>0</v>
      </c>
      <c r="O3548" s="172">
        <f t="shared" si="293"/>
        <v>0</v>
      </c>
      <c r="P3548" s="172">
        <f t="shared" si="297"/>
        <v>0</v>
      </c>
    </row>
    <row r="3549" spans="12:16" ht="15" customHeight="1" x14ac:dyDescent="0.3">
      <c r="L3549" s="171" t="str">
        <f t="shared" si="295"/>
        <v>-</v>
      </c>
      <c r="M3549" s="172">
        <f t="shared" si="294"/>
        <v>0</v>
      </c>
      <c r="N3549" s="172">
        <f t="shared" si="296"/>
        <v>0</v>
      </c>
      <c r="O3549" s="172">
        <f t="shared" si="293"/>
        <v>0</v>
      </c>
      <c r="P3549" s="172">
        <f t="shared" si="297"/>
        <v>0</v>
      </c>
    </row>
    <row r="3550" spans="12:16" ht="15" customHeight="1" x14ac:dyDescent="0.3">
      <c r="L3550" s="171" t="str">
        <f t="shared" si="295"/>
        <v>-</v>
      </c>
      <c r="M3550" s="172">
        <f t="shared" si="294"/>
        <v>0</v>
      </c>
      <c r="N3550" s="172">
        <f t="shared" si="296"/>
        <v>0</v>
      </c>
      <c r="O3550" s="172">
        <f t="shared" si="293"/>
        <v>0</v>
      </c>
      <c r="P3550" s="172">
        <f t="shared" si="297"/>
        <v>0</v>
      </c>
    </row>
    <row r="3551" spans="12:16" ht="15" customHeight="1" x14ac:dyDescent="0.3">
      <c r="L3551" s="171" t="str">
        <f t="shared" si="295"/>
        <v>-</v>
      </c>
      <c r="M3551" s="172">
        <f t="shared" si="294"/>
        <v>0</v>
      </c>
      <c r="N3551" s="172">
        <f t="shared" si="296"/>
        <v>0</v>
      </c>
      <c r="O3551" s="172">
        <f t="shared" si="293"/>
        <v>0</v>
      </c>
      <c r="P3551" s="172">
        <f t="shared" si="297"/>
        <v>0</v>
      </c>
    </row>
    <row r="3552" spans="12:16" ht="15" customHeight="1" x14ac:dyDescent="0.3">
      <c r="L3552" s="171" t="str">
        <f t="shared" si="295"/>
        <v>-</v>
      </c>
      <c r="M3552" s="172">
        <f t="shared" si="294"/>
        <v>0</v>
      </c>
      <c r="N3552" s="172">
        <f t="shared" si="296"/>
        <v>0</v>
      </c>
      <c r="O3552" s="172">
        <f t="shared" si="293"/>
        <v>0</v>
      </c>
      <c r="P3552" s="172">
        <f t="shared" si="297"/>
        <v>0</v>
      </c>
    </row>
    <row r="3553" spans="12:16" ht="15" customHeight="1" x14ac:dyDescent="0.3">
      <c r="L3553" s="171" t="str">
        <f t="shared" si="295"/>
        <v>-</v>
      </c>
      <c r="M3553" s="172">
        <f t="shared" si="294"/>
        <v>0</v>
      </c>
      <c r="N3553" s="172">
        <f t="shared" si="296"/>
        <v>0</v>
      </c>
      <c r="O3553" s="172">
        <f t="shared" si="293"/>
        <v>0</v>
      </c>
      <c r="P3553" s="172">
        <f t="shared" si="297"/>
        <v>0</v>
      </c>
    </row>
    <row r="3554" spans="12:16" ht="15" customHeight="1" x14ac:dyDescent="0.3">
      <c r="L3554" s="171" t="str">
        <f t="shared" si="295"/>
        <v>-</v>
      </c>
      <c r="M3554" s="172">
        <f t="shared" si="294"/>
        <v>0</v>
      </c>
      <c r="N3554" s="172">
        <f t="shared" si="296"/>
        <v>0</v>
      </c>
      <c r="O3554" s="172">
        <f t="shared" si="293"/>
        <v>0</v>
      </c>
      <c r="P3554" s="172">
        <f t="shared" si="297"/>
        <v>0</v>
      </c>
    </row>
    <row r="3555" spans="12:16" ht="15" customHeight="1" x14ac:dyDescent="0.3">
      <c r="L3555" s="171" t="str">
        <f t="shared" si="295"/>
        <v>-</v>
      </c>
      <c r="M3555" s="172">
        <f t="shared" si="294"/>
        <v>0</v>
      </c>
      <c r="N3555" s="172">
        <f t="shared" si="296"/>
        <v>0</v>
      </c>
      <c r="O3555" s="172">
        <f t="shared" si="293"/>
        <v>0</v>
      </c>
      <c r="P3555" s="172">
        <f t="shared" si="297"/>
        <v>0</v>
      </c>
    </row>
    <row r="3556" spans="12:16" ht="15" customHeight="1" x14ac:dyDescent="0.3">
      <c r="L3556" s="171" t="str">
        <f t="shared" si="295"/>
        <v>-</v>
      </c>
      <c r="M3556" s="172">
        <f t="shared" si="294"/>
        <v>0</v>
      </c>
      <c r="N3556" s="172">
        <f t="shared" si="296"/>
        <v>0</v>
      </c>
      <c r="O3556" s="172">
        <f t="shared" si="293"/>
        <v>0</v>
      </c>
      <c r="P3556" s="172">
        <f t="shared" si="297"/>
        <v>0</v>
      </c>
    </row>
    <row r="3557" spans="12:16" ht="15" customHeight="1" x14ac:dyDescent="0.3">
      <c r="L3557" s="171" t="str">
        <f t="shared" si="295"/>
        <v>-</v>
      </c>
      <c r="M3557" s="172">
        <f t="shared" si="294"/>
        <v>0</v>
      </c>
      <c r="N3557" s="172">
        <f t="shared" si="296"/>
        <v>0</v>
      </c>
      <c r="O3557" s="172">
        <f t="shared" si="293"/>
        <v>0</v>
      </c>
      <c r="P3557" s="172">
        <f t="shared" si="297"/>
        <v>0</v>
      </c>
    </row>
    <row r="3558" spans="12:16" ht="15" customHeight="1" x14ac:dyDescent="0.3">
      <c r="L3558" s="171" t="str">
        <f t="shared" si="295"/>
        <v>-</v>
      </c>
      <c r="M3558" s="172">
        <f t="shared" si="294"/>
        <v>0</v>
      </c>
      <c r="N3558" s="172">
        <f t="shared" si="296"/>
        <v>0</v>
      </c>
      <c r="O3558" s="172">
        <f t="shared" si="293"/>
        <v>0</v>
      </c>
      <c r="P3558" s="172">
        <f t="shared" si="297"/>
        <v>0</v>
      </c>
    </row>
    <row r="3559" spans="12:16" ht="15" customHeight="1" x14ac:dyDescent="0.3">
      <c r="L3559" s="171" t="str">
        <f t="shared" si="295"/>
        <v>-</v>
      </c>
      <c r="M3559" s="172">
        <f t="shared" si="294"/>
        <v>0</v>
      </c>
      <c r="N3559" s="172">
        <f t="shared" si="296"/>
        <v>0</v>
      </c>
      <c r="O3559" s="172">
        <f t="shared" si="293"/>
        <v>0</v>
      </c>
      <c r="P3559" s="172">
        <f t="shared" si="297"/>
        <v>0</v>
      </c>
    </row>
    <row r="3560" spans="12:16" ht="15" customHeight="1" x14ac:dyDescent="0.3">
      <c r="L3560" s="171" t="str">
        <f t="shared" si="295"/>
        <v>-</v>
      </c>
      <c r="M3560" s="172">
        <f t="shared" si="294"/>
        <v>0</v>
      </c>
      <c r="N3560" s="172">
        <f t="shared" si="296"/>
        <v>0</v>
      </c>
      <c r="O3560" s="172">
        <f t="shared" si="293"/>
        <v>0</v>
      </c>
      <c r="P3560" s="172">
        <f t="shared" si="297"/>
        <v>0</v>
      </c>
    </row>
    <row r="3561" spans="12:16" ht="15" customHeight="1" x14ac:dyDescent="0.3">
      <c r="L3561" s="171" t="str">
        <f t="shared" si="295"/>
        <v>-</v>
      </c>
      <c r="M3561" s="172">
        <f t="shared" si="294"/>
        <v>0</v>
      </c>
      <c r="N3561" s="172">
        <f t="shared" si="296"/>
        <v>0</v>
      </c>
      <c r="O3561" s="172">
        <f t="shared" si="293"/>
        <v>0</v>
      </c>
      <c r="P3561" s="172">
        <f t="shared" si="297"/>
        <v>0</v>
      </c>
    </row>
    <row r="3562" spans="12:16" ht="15" customHeight="1" x14ac:dyDescent="0.3">
      <c r="L3562" s="171" t="str">
        <f t="shared" si="295"/>
        <v>-</v>
      </c>
      <c r="M3562" s="172">
        <f t="shared" si="294"/>
        <v>0</v>
      </c>
      <c r="N3562" s="172">
        <f t="shared" si="296"/>
        <v>0</v>
      </c>
      <c r="O3562" s="172">
        <f t="shared" si="293"/>
        <v>0</v>
      </c>
      <c r="P3562" s="172">
        <f t="shared" si="297"/>
        <v>0</v>
      </c>
    </row>
    <row r="3563" spans="12:16" ht="15" customHeight="1" x14ac:dyDescent="0.3">
      <c r="L3563" s="171" t="str">
        <f t="shared" si="295"/>
        <v>-</v>
      </c>
      <c r="M3563" s="172">
        <f t="shared" si="294"/>
        <v>0</v>
      </c>
      <c r="N3563" s="172">
        <f t="shared" si="296"/>
        <v>0</v>
      </c>
      <c r="O3563" s="172">
        <f t="shared" si="293"/>
        <v>0</v>
      </c>
      <c r="P3563" s="172">
        <f t="shared" si="297"/>
        <v>0</v>
      </c>
    </row>
    <row r="3564" spans="12:16" ht="15" customHeight="1" x14ac:dyDescent="0.3">
      <c r="L3564" s="171" t="str">
        <f t="shared" si="295"/>
        <v>-</v>
      </c>
      <c r="M3564" s="172">
        <f t="shared" si="294"/>
        <v>0</v>
      </c>
      <c r="N3564" s="172">
        <f t="shared" si="296"/>
        <v>0</v>
      </c>
      <c r="O3564" s="172">
        <f t="shared" si="293"/>
        <v>0</v>
      </c>
      <c r="P3564" s="172">
        <f t="shared" si="297"/>
        <v>0</v>
      </c>
    </row>
    <row r="3565" spans="12:16" ht="15" customHeight="1" x14ac:dyDescent="0.3">
      <c r="L3565" s="171" t="str">
        <f t="shared" si="295"/>
        <v>-</v>
      </c>
      <c r="M3565" s="172">
        <f t="shared" si="294"/>
        <v>0</v>
      </c>
      <c r="N3565" s="172">
        <f t="shared" si="296"/>
        <v>0</v>
      </c>
      <c r="O3565" s="172">
        <f t="shared" si="293"/>
        <v>0</v>
      </c>
      <c r="P3565" s="172">
        <f t="shared" si="297"/>
        <v>0</v>
      </c>
    </row>
    <row r="3566" spans="12:16" ht="15" customHeight="1" x14ac:dyDescent="0.3">
      <c r="L3566" s="171" t="str">
        <f t="shared" si="295"/>
        <v>-</v>
      </c>
      <c r="M3566" s="172">
        <f t="shared" si="294"/>
        <v>0</v>
      </c>
      <c r="N3566" s="172">
        <f t="shared" si="296"/>
        <v>0</v>
      </c>
      <c r="O3566" s="172">
        <f t="shared" si="293"/>
        <v>0</v>
      </c>
      <c r="P3566" s="172">
        <f t="shared" si="297"/>
        <v>0</v>
      </c>
    </row>
    <row r="3567" spans="12:16" ht="15" customHeight="1" x14ac:dyDescent="0.3">
      <c r="L3567" s="171" t="str">
        <f t="shared" si="295"/>
        <v>-</v>
      </c>
      <c r="M3567" s="172">
        <f t="shared" si="294"/>
        <v>0</v>
      </c>
      <c r="N3567" s="172">
        <f t="shared" si="296"/>
        <v>0</v>
      </c>
      <c r="O3567" s="172">
        <f t="shared" si="293"/>
        <v>0</v>
      </c>
      <c r="P3567" s="172">
        <f t="shared" si="297"/>
        <v>0</v>
      </c>
    </row>
    <row r="3568" spans="12:16" ht="15" customHeight="1" x14ac:dyDescent="0.3">
      <c r="L3568" s="171" t="str">
        <f t="shared" si="295"/>
        <v>-</v>
      </c>
      <c r="M3568" s="172">
        <f t="shared" si="294"/>
        <v>0</v>
      </c>
      <c r="N3568" s="172">
        <f t="shared" si="296"/>
        <v>0</v>
      </c>
      <c r="O3568" s="172">
        <f t="shared" si="293"/>
        <v>0</v>
      </c>
      <c r="P3568" s="172">
        <f t="shared" si="297"/>
        <v>0</v>
      </c>
    </row>
    <row r="3569" spans="12:16" ht="15" customHeight="1" x14ac:dyDescent="0.3">
      <c r="L3569" s="171" t="str">
        <f t="shared" si="295"/>
        <v>-</v>
      </c>
      <c r="M3569" s="172">
        <f t="shared" si="294"/>
        <v>0</v>
      </c>
      <c r="N3569" s="172">
        <f t="shared" si="296"/>
        <v>0</v>
      </c>
      <c r="O3569" s="172">
        <f t="shared" si="293"/>
        <v>0</v>
      </c>
      <c r="P3569" s="172">
        <f t="shared" si="297"/>
        <v>0</v>
      </c>
    </row>
    <row r="3570" spans="12:16" ht="15" customHeight="1" x14ac:dyDescent="0.3">
      <c r="L3570" s="171" t="str">
        <f t="shared" si="295"/>
        <v>-</v>
      </c>
      <c r="M3570" s="172">
        <f t="shared" si="294"/>
        <v>0</v>
      </c>
      <c r="N3570" s="172">
        <f t="shared" si="296"/>
        <v>0</v>
      </c>
      <c r="O3570" s="172">
        <f t="shared" si="293"/>
        <v>0</v>
      </c>
      <c r="P3570" s="172">
        <f t="shared" si="297"/>
        <v>0</v>
      </c>
    </row>
    <row r="3571" spans="12:16" ht="15" customHeight="1" x14ac:dyDescent="0.3">
      <c r="L3571" s="171" t="str">
        <f t="shared" si="295"/>
        <v>-</v>
      </c>
      <c r="M3571" s="172">
        <f t="shared" si="294"/>
        <v>0</v>
      </c>
      <c r="N3571" s="172">
        <f t="shared" si="296"/>
        <v>0</v>
      </c>
      <c r="O3571" s="172">
        <f t="shared" si="293"/>
        <v>0</v>
      </c>
      <c r="P3571" s="172">
        <f t="shared" si="297"/>
        <v>0</v>
      </c>
    </row>
    <row r="3572" spans="12:16" ht="15" customHeight="1" x14ac:dyDescent="0.3">
      <c r="L3572" s="171" t="str">
        <f t="shared" si="295"/>
        <v>-</v>
      </c>
      <c r="M3572" s="172">
        <f t="shared" si="294"/>
        <v>0</v>
      </c>
      <c r="N3572" s="172">
        <f t="shared" si="296"/>
        <v>0</v>
      </c>
      <c r="O3572" s="172">
        <f t="shared" si="293"/>
        <v>0</v>
      </c>
      <c r="P3572" s="172">
        <f t="shared" si="297"/>
        <v>0</v>
      </c>
    </row>
    <row r="3573" spans="12:16" ht="15" customHeight="1" x14ac:dyDescent="0.3">
      <c r="L3573" s="171" t="str">
        <f t="shared" si="295"/>
        <v>-</v>
      </c>
      <c r="M3573" s="172">
        <f t="shared" si="294"/>
        <v>0</v>
      </c>
      <c r="N3573" s="172">
        <f t="shared" si="296"/>
        <v>0</v>
      </c>
      <c r="O3573" s="172">
        <f t="shared" si="293"/>
        <v>0</v>
      </c>
      <c r="P3573" s="172">
        <f t="shared" si="297"/>
        <v>0</v>
      </c>
    </row>
    <row r="3574" spans="12:16" ht="15" customHeight="1" x14ac:dyDescent="0.3">
      <c r="L3574" s="171" t="str">
        <f t="shared" si="295"/>
        <v>-</v>
      </c>
      <c r="M3574" s="172">
        <f t="shared" si="294"/>
        <v>0</v>
      </c>
      <c r="N3574" s="172">
        <f t="shared" si="296"/>
        <v>0</v>
      </c>
      <c r="O3574" s="172">
        <f t="shared" si="293"/>
        <v>0</v>
      </c>
      <c r="P3574" s="172">
        <f t="shared" si="297"/>
        <v>0</v>
      </c>
    </row>
    <row r="3575" spans="12:16" ht="15" customHeight="1" x14ac:dyDescent="0.3">
      <c r="L3575" s="171" t="str">
        <f t="shared" si="295"/>
        <v>-</v>
      </c>
      <c r="M3575" s="172">
        <f t="shared" si="294"/>
        <v>0</v>
      </c>
      <c r="N3575" s="172">
        <f t="shared" si="296"/>
        <v>0</v>
      </c>
      <c r="O3575" s="172">
        <f t="shared" si="293"/>
        <v>0</v>
      </c>
      <c r="P3575" s="172">
        <f t="shared" si="297"/>
        <v>0</v>
      </c>
    </row>
    <row r="3576" spans="12:16" ht="15" customHeight="1" x14ac:dyDescent="0.3">
      <c r="L3576" s="171" t="str">
        <f t="shared" si="295"/>
        <v>-</v>
      </c>
      <c r="M3576" s="172">
        <f t="shared" si="294"/>
        <v>0</v>
      </c>
      <c r="N3576" s="172">
        <f t="shared" si="296"/>
        <v>0</v>
      </c>
      <c r="O3576" s="172">
        <f t="shared" si="293"/>
        <v>0</v>
      </c>
      <c r="P3576" s="172">
        <f t="shared" si="297"/>
        <v>0</v>
      </c>
    </row>
    <row r="3577" spans="12:16" ht="15" customHeight="1" x14ac:dyDescent="0.3">
      <c r="L3577" s="171" t="str">
        <f t="shared" si="295"/>
        <v>-</v>
      </c>
      <c r="M3577" s="172">
        <f t="shared" si="294"/>
        <v>0</v>
      </c>
      <c r="N3577" s="172">
        <f t="shared" si="296"/>
        <v>0</v>
      </c>
      <c r="O3577" s="172">
        <f t="shared" si="293"/>
        <v>0</v>
      </c>
      <c r="P3577" s="172">
        <f t="shared" si="297"/>
        <v>0</v>
      </c>
    </row>
    <row r="3578" spans="12:16" ht="15" customHeight="1" x14ac:dyDescent="0.3">
      <c r="L3578" s="171" t="str">
        <f t="shared" si="295"/>
        <v>-</v>
      </c>
      <c r="M3578" s="172">
        <f t="shared" si="294"/>
        <v>0</v>
      </c>
      <c r="N3578" s="172">
        <f t="shared" si="296"/>
        <v>0</v>
      </c>
      <c r="O3578" s="172">
        <f t="shared" si="293"/>
        <v>0</v>
      </c>
      <c r="P3578" s="172">
        <f t="shared" si="297"/>
        <v>0</v>
      </c>
    </row>
    <row r="3579" spans="12:16" ht="15" customHeight="1" x14ac:dyDescent="0.3">
      <c r="L3579" s="171" t="str">
        <f t="shared" si="295"/>
        <v>-</v>
      </c>
      <c r="M3579" s="172">
        <f t="shared" si="294"/>
        <v>0</v>
      </c>
      <c r="N3579" s="172">
        <f t="shared" si="296"/>
        <v>0</v>
      </c>
      <c r="O3579" s="172">
        <f t="shared" si="293"/>
        <v>0</v>
      </c>
      <c r="P3579" s="172">
        <f t="shared" si="297"/>
        <v>0</v>
      </c>
    </row>
    <row r="3580" spans="12:16" ht="15" customHeight="1" x14ac:dyDescent="0.3">
      <c r="L3580" s="171" t="str">
        <f t="shared" si="295"/>
        <v>-</v>
      </c>
      <c r="M3580" s="172">
        <f t="shared" si="294"/>
        <v>0</v>
      </c>
      <c r="N3580" s="172">
        <f t="shared" si="296"/>
        <v>0</v>
      </c>
      <c r="O3580" s="172">
        <f t="shared" si="293"/>
        <v>0</v>
      </c>
      <c r="P3580" s="172">
        <f t="shared" si="297"/>
        <v>0</v>
      </c>
    </row>
    <row r="3581" spans="12:16" ht="15" customHeight="1" x14ac:dyDescent="0.3">
      <c r="L3581" s="171" t="str">
        <f t="shared" si="295"/>
        <v>-</v>
      </c>
      <c r="M3581" s="172">
        <f t="shared" si="294"/>
        <v>0</v>
      </c>
      <c r="N3581" s="172">
        <f t="shared" si="296"/>
        <v>0</v>
      </c>
      <c r="O3581" s="172">
        <f t="shared" si="293"/>
        <v>0</v>
      </c>
      <c r="P3581" s="172">
        <f t="shared" si="297"/>
        <v>0</v>
      </c>
    </row>
    <row r="3582" spans="12:16" ht="15" customHeight="1" x14ac:dyDescent="0.3">
      <c r="L3582" s="171" t="str">
        <f t="shared" si="295"/>
        <v>-</v>
      </c>
      <c r="M3582" s="172">
        <f t="shared" si="294"/>
        <v>0</v>
      </c>
      <c r="N3582" s="172">
        <f t="shared" si="296"/>
        <v>0</v>
      </c>
      <c r="O3582" s="172">
        <f t="shared" si="293"/>
        <v>0</v>
      </c>
      <c r="P3582" s="172">
        <f t="shared" si="297"/>
        <v>0</v>
      </c>
    </row>
    <row r="3583" spans="12:16" ht="15" customHeight="1" x14ac:dyDescent="0.3">
      <c r="L3583" s="171" t="str">
        <f t="shared" si="295"/>
        <v>-</v>
      </c>
      <c r="M3583" s="172">
        <f t="shared" si="294"/>
        <v>0</v>
      </c>
      <c r="N3583" s="172">
        <f t="shared" si="296"/>
        <v>0</v>
      </c>
      <c r="O3583" s="172">
        <f t="shared" si="293"/>
        <v>0</v>
      </c>
      <c r="P3583" s="172">
        <f t="shared" si="297"/>
        <v>0</v>
      </c>
    </row>
    <row r="3584" spans="12:16" ht="15" customHeight="1" x14ac:dyDescent="0.3">
      <c r="L3584" s="171" t="str">
        <f t="shared" si="295"/>
        <v>-</v>
      </c>
      <c r="M3584" s="172">
        <f t="shared" si="294"/>
        <v>0</v>
      </c>
      <c r="N3584" s="172">
        <f t="shared" si="296"/>
        <v>0</v>
      </c>
      <c r="O3584" s="172">
        <f t="shared" si="293"/>
        <v>0</v>
      </c>
      <c r="P3584" s="172">
        <f t="shared" si="297"/>
        <v>0</v>
      </c>
    </row>
    <row r="3585" spans="12:16" ht="15" customHeight="1" x14ac:dyDescent="0.3">
      <c r="L3585" s="171" t="str">
        <f t="shared" si="295"/>
        <v>-</v>
      </c>
      <c r="M3585" s="172">
        <f t="shared" si="294"/>
        <v>0</v>
      </c>
      <c r="N3585" s="172">
        <f t="shared" si="296"/>
        <v>0</v>
      </c>
      <c r="O3585" s="172">
        <f t="shared" si="293"/>
        <v>0</v>
      </c>
      <c r="P3585" s="172">
        <f t="shared" si="297"/>
        <v>0</v>
      </c>
    </row>
    <row r="3586" spans="12:16" ht="15" customHeight="1" x14ac:dyDescent="0.3">
      <c r="L3586" s="171" t="str">
        <f t="shared" si="295"/>
        <v>-</v>
      </c>
      <c r="M3586" s="172">
        <f t="shared" si="294"/>
        <v>0</v>
      </c>
      <c r="N3586" s="172">
        <f t="shared" si="296"/>
        <v>0</v>
      </c>
      <c r="O3586" s="172">
        <f t="shared" si="293"/>
        <v>0</v>
      </c>
      <c r="P3586" s="172">
        <f t="shared" si="297"/>
        <v>0</v>
      </c>
    </row>
    <row r="3587" spans="12:16" ht="15" customHeight="1" x14ac:dyDescent="0.3">
      <c r="L3587" s="171" t="str">
        <f t="shared" si="295"/>
        <v>-</v>
      </c>
      <c r="M3587" s="172">
        <f t="shared" si="294"/>
        <v>0</v>
      </c>
      <c r="N3587" s="172">
        <f t="shared" si="296"/>
        <v>0</v>
      </c>
      <c r="O3587" s="172">
        <f t="shared" si="293"/>
        <v>0</v>
      </c>
      <c r="P3587" s="172">
        <f t="shared" si="297"/>
        <v>0</v>
      </c>
    </row>
    <row r="3588" spans="12:16" ht="15" customHeight="1" x14ac:dyDescent="0.3">
      <c r="L3588" s="171" t="str">
        <f t="shared" si="295"/>
        <v>-</v>
      </c>
      <c r="M3588" s="172">
        <f t="shared" si="294"/>
        <v>0</v>
      </c>
      <c r="N3588" s="172">
        <f t="shared" si="296"/>
        <v>0</v>
      </c>
      <c r="O3588" s="172">
        <f t="shared" si="293"/>
        <v>0</v>
      </c>
      <c r="P3588" s="172">
        <f t="shared" si="297"/>
        <v>0</v>
      </c>
    </row>
    <row r="3589" spans="12:16" ht="15" customHeight="1" x14ac:dyDescent="0.3">
      <c r="L3589" s="171" t="str">
        <f t="shared" si="295"/>
        <v>-</v>
      </c>
      <c r="M3589" s="172">
        <f t="shared" si="294"/>
        <v>0</v>
      </c>
      <c r="N3589" s="172">
        <f t="shared" si="296"/>
        <v>0</v>
      </c>
      <c r="O3589" s="172">
        <f t="shared" si="293"/>
        <v>0</v>
      </c>
      <c r="P3589" s="172">
        <f t="shared" si="297"/>
        <v>0</v>
      </c>
    </row>
    <row r="3590" spans="12:16" ht="15" customHeight="1" x14ac:dyDescent="0.3">
      <c r="L3590" s="171" t="str">
        <f t="shared" si="295"/>
        <v>-</v>
      </c>
      <c r="M3590" s="172">
        <f t="shared" si="294"/>
        <v>0</v>
      </c>
      <c r="N3590" s="172">
        <f t="shared" si="296"/>
        <v>0</v>
      </c>
      <c r="O3590" s="172">
        <f t="shared" si="293"/>
        <v>0</v>
      </c>
      <c r="P3590" s="172">
        <f t="shared" si="297"/>
        <v>0</v>
      </c>
    </row>
    <row r="3591" spans="12:16" ht="15" customHeight="1" x14ac:dyDescent="0.3">
      <c r="L3591" s="171" t="str">
        <f t="shared" si="295"/>
        <v>-</v>
      </c>
      <c r="M3591" s="172">
        <f t="shared" si="294"/>
        <v>0</v>
      </c>
      <c r="N3591" s="172">
        <f t="shared" si="296"/>
        <v>0</v>
      </c>
      <c r="O3591" s="172">
        <f t="shared" si="293"/>
        <v>0</v>
      </c>
      <c r="P3591" s="172">
        <f t="shared" si="297"/>
        <v>0</v>
      </c>
    </row>
    <row r="3592" spans="12:16" ht="15" customHeight="1" x14ac:dyDescent="0.3">
      <c r="L3592" s="171" t="str">
        <f t="shared" si="295"/>
        <v>-</v>
      </c>
      <c r="M3592" s="172">
        <f t="shared" si="294"/>
        <v>0</v>
      </c>
      <c r="N3592" s="172">
        <f t="shared" si="296"/>
        <v>0</v>
      </c>
      <c r="O3592" s="172">
        <f t="shared" si="293"/>
        <v>0</v>
      </c>
      <c r="P3592" s="172">
        <f t="shared" si="297"/>
        <v>0</v>
      </c>
    </row>
    <row r="3593" spans="12:16" ht="15" customHeight="1" x14ac:dyDescent="0.3">
      <c r="L3593" s="171" t="str">
        <f t="shared" si="295"/>
        <v>-</v>
      </c>
      <c r="M3593" s="172">
        <f t="shared" si="294"/>
        <v>0</v>
      </c>
      <c r="N3593" s="172">
        <f t="shared" si="296"/>
        <v>0</v>
      </c>
      <c r="O3593" s="172">
        <f t="shared" si="293"/>
        <v>0</v>
      </c>
      <c r="P3593" s="172">
        <f t="shared" si="297"/>
        <v>0</v>
      </c>
    </row>
    <row r="3594" spans="12:16" ht="15" customHeight="1" x14ac:dyDescent="0.3">
      <c r="L3594" s="171" t="str">
        <f t="shared" si="295"/>
        <v>-</v>
      </c>
      <c r="M3594" s="172">
        <f t="shared" si="294"/>
        <v>0</v>
      </c>
      <c r="N3594" s="172">
        <f t="shared" si="296"/>
        <v>0</v>
      </c>
      <c r="O3594" s="172">
        <f t="shared" si="293"/>
        <v>0</v>
      </c>
      <c r="P3594" s="172">
        <f t="shared" si="297"/>
        <v>0</v>
      </c>
    </row>
    <row r="3595" spans="12:16" ht="15" customHeight="1" x14ac:dyDescent="0.3">
      <c r="L3595" s="171" t="str">
        <f t="shared" si="295"/>
        <v>-</v>
      </c>
      <c r="M3595" s="172">
        <f t="shared" si="294"/>
        <v>0</v>
      </c>
      <c r="N3595" s="172">
        <f t="shared" si="296"/>
        <v>0</v>
      </c>
      <c r="O3595" s="172">
        <f t="shared" ref="O3595:O3658" si="298">IFERROR(IF(ISNUMBER(N3594),N3594,$E$8)*IF(L3595&gt;=$J$8,$E$12,$E$12)/IF(MOD(YEAR(L3595),4),365,366)*IF(ISBLANK(L3594),L3595-$F$5,L3595-L3594),0)</f>
        <v>0</v>
      </c>
      <c r="P3595" s="172">
        <f t="shared" si="297"/>
        <v>0</v>
      </c>
    </row>
    <row r="3596" spans="12:16" ht="15" customHeight="1" x14ac:dyDescent="0.3">
      <c r="L3596" s="171" t="str">
        <f t="shared" si="295"/>
        <v>-</v>
      </c>
      <c r="M3596" s="172">
        <f t="shared" si="294"/>
        <v>0</v>
      </c>
      <c r="N3596" s="172">
        <f t="shared" si="296"/>
        <v>0</v>
      </c>
      <c r="O3596" s="172">
        <f t="shared" si="298"/>
        <v>0</v>
      </c>
      <c r="P3596" s="172">
        <f t="shared" si="297"/>
        <v>0</v>
      </c>
    </row>
    <row r="3597" spans="12:16" ht="15" customHeight="1" x14ac:dyDescent="0.3">
      <c r="L3597" s="171" t="str">
        <f t="shared" si="295"/>
        <v>-</v>
      </c>
      <c r="M3597" s="172">
        <f t="shared" si="294"/>
        <v>0</v>
      </c>
      <c r="N3597" s="172">
        <f t="shared" si="296"/>
        <v>0</v>
      </c>
      <c r="O3597" s="172">
        <f t="shared" si="298"/>
        <v>0</v>
      </c>
      <c r="P3597" s="172">
        <f t="shared" si="297"/>
        <v>0</v>
      </c>
    </row>
    <row r="3598" spans="12:16" ht="15" customHeight="1" x14ac:dyDescent="0.3">
      <c r="L3598" s="171" t="str">
        <f t="shared" si="295"/>
        <v>-</v>
      </c>
      <c r="M3598" s="172">
        <f t="shared" si="294"/>
        <v>0</v>
      </c>
      <c r="N3598" s="172">
        <f t="shared" si="296"/>
        <v>0</v>
      </c>
      <c r="O3598" s="172">
        <f t="shared" si="298"/>
        <v>0</v>
      </c>
      <c r="P3598" s="172">
        <f t="shared" si="297"/>
        <v>0</v>
      </c>
    </row>
    <row r="3599" spans="12:16" ht="15" customHeight="1" x14ac:dyDescent="0.3">
      <c r="L3599" s="171" t="str">
        <f t="shared" si="295"/>
        <v>-</v>
      </c>
      <c r="M3599" s="172">
        <f t="shared" si="294"/>
        <v>0</v>
      </c>
      <c r="N3599" s="172">
        <f t="shared" si="296"/>
        <v>0</v>
      </c>
      <c r="O3599" s="172">
        <f t="shared" si="298"/>
        <v>0</v>
      </c>
      <c r="P3599" s="172">
        <f t="shared" si="297"/>
        <v>0</v>
      </c>
    </row>
    <row r="3600" spans="12:16" ht="15" customHeight="1" x14ac:dyDescent="0.3">
      <c r="L3600" s="171" t="str">
        <f t="shared" si="295"/>
        <v>-</v>
      </c>
      <c r="M3600" s="172">
        <f t="shared" si="294"/>
        <v>0</v>
      </c>
      <c r="N3600" s="172">
        <f t="shared" si="296"/>
        <v>0</v>
      </c>
      <c r="O3600" s="172">
        <f t="shared" si="298"/>
        <v>0</v>
      </c>
      <c r="P3600" s="172">
        <f t="shared" si="297"/>
        <v>0</v>
      </c>
    </row>
    <row r="3601" spans="12:16" ht="15" customHeight="1" x14ac:dyDescent="0.3">
      <c r="L3601" s="171" t="str">
        <f t="shared" si="295"/>
        <v>-</v>
      </c>
      <c r="M3601" s="172">
        <f t="shared" si="294"/>
        <v>0</v>
      </c>
      <c r="N3601" s="172">
        <f t="shared" si="296"/>
        <v>0</v>
      </c>
      <c r="O3601" s="172">
        <f t="shared" si="298"/>
        <v>0</v>
      </c>
      <c r="P3601" s="172">
        <f t="shared" si="297"/>
        <v>0</v>
      </c>
    </row>
    <row r="3602" spans="12:16" ht="15" customHeight="1" x14ac:dyDescent="0.3">
      <c r="L3602" s="171" t="str">
        <f t="shared" si="295"/>
        <v>-</v>
      </c>
      <c r="M3602" s="172">
        <f t="shared" si="294"/>
        <v>0</v>
      </c>
      <c r="N3602" s="172">
        <f t="shared" si="296"/>
        <v>0</v>
      </c>
      <c r="O3602" s="172">
        <f t="shared" si="298"/>
        <v>0</v>
      </c>
      <c r="P3602" s="172">
        <f t="shared" si="297"/>
        <v>0</v>
      </c>
    </row>
    <row r="3603" spans="12:16" ht="15" customHeight="1" x14ac:dyDescent="0.3">
      <c r="L3603" s="171" t="str">
        <f t="shared" si="295"/>
        <v>-</v>
      </c>
      <c r="M3603" s="172">
        <f t="shared" ref="M3603:M3666" si="299">IFERROR(VLOOKUP(L3603,$B$19:$E$80,4,FALSE),0)</f>
        <v>0</v>
      </c>
      <c r="N3603" s="172">
        <f t="shared" si="296"/>
        <v>0</v>
      </c>
      <c r="O3603" s="172">
        <f t="shared" si="298"/>
        <v>0</v>
      </c>
      <c r="P3603" s="172">
        <f t="shared" si="297"/>
        <v>0</v>
      </c>
    </row>
    <row r="3604" spans="12:16" ht="15" customHeight="1" x14ac:dyDescent="0.3">
      <c r="L3604" s="171" t="str">
        <f t="shared" ref="L3604:L3667" si="300">IFERROR(IF(MAX(L3603+1,$F$5+1)&gt;$J$10,"-",MAX(L3603+1,$F$5+1)),"-")</f>
        <v>-</v>
      </c>
      <c r="M3604" s="172">
        <f t="shared" si="299"/>
        <v>0</v>
      </c>
      <c r="N3604" s="172">
        <f t="shared" ref="N3604:N3667" si="301">IF(ISNUMBER(N3603),N3603-M3604,$E$8)</f>
        <v>0</v>
      </c>
      <c r="O3604" s="172">
        <f t="shared" si="298"/>
        <v>0</v>
      </c>
      <c r="P3604" s="172">
        <f t="shared" ref="P3604:P3667" si="302">IFERROR(IF(ISNUMBER(N3603),N3603,$E$8)*3%/IF(MOD(YEAR(L3604),4),365,366)*IF(ISBLANK(L3603),(L3604-$F$5),L3604-L3603),0)</f>
        <v>0</v>
      </c>
    </row>
    <row r="3605" spans="12:16" ht="15" customHeight="1" x14ac:dyDescent="0.3">
      <c r="L3605" s="171" t="str">
        <f t="shared" si="300"/>
        <v>-</v>
      </c>
      <c r="M3605" s="172">
        <f t="shared" si="299"/>
        <v>0</v>
      </c>
      <c r="N3605" s="172">
        <f t="shared" si="301"/>
        <v>0</v>
      </c>
      <c r="O3605" s="172">
        <f t="shared" si="298"/>
        <v>0</v>
      </c>
      <c r="P3605" s="172">
        <f t="shared" si="302"/>
        <v>0</v>
      </c>
    </row>
    <row r="3606" spans="12:16" ht="15" customHeight="1" x14ac:dyDescent="0.3">
      <c r="L3606" s="171" t="str">
        <f t="shared" si="300"/>
        <v>-</v>
      </c>
      <c r="M3606" s="172">
        <f t="shared" si="299"/>
        <v>0</v>
      </c>
      <c r="N3606" s="172">
        <f t="shared" si="301"/>
        <v>0</v>
      </c>
      <c r="O3606" s="172">
        <f t="shared" si="298"/>
        <v>0</v>
      </c>
      <c r="P3606" s="172">
        <f t="shared" si="302"/>
        <v>0</v>
      </c>
    </row>
    <row r="3607" spans="12:16" ht="15" customHeight="1" x14ac:dyDescent="0.3">
      <c r="L3607" s="171" t="str">
        <f t="shared" si="300"/>
        <v>-</v>
      </c>
      <c r="M3607" s="172">
        <f t="shared" si="299"/>
        <v>0</v>
      </c>
      <c r="N3607" s="172">
        <f t="shared" si="301"/>
        <v>0</v>
      </c>
      <c r="O3607" s="172">
        <f t="shared" si="298"/>
        <v>0</v>
      </c>
      <c r="P3607" s="172">
        <f t="shared" si="302"/>
        <v>0</v>
      </c>
    </row>
    <row r="3608" spans="12:16" ht="15" customHeight="1" x14ac:dyDescent="0.3">
      <c r="L3608" s="171" t="str">
        <f t="shared" si="300"/>
        <v>-</v>
      </c>
      <c r="M3608" s="172">
        <f t="shared" si="299"/>
        <v>0</v>
      </c>
      <c r="N3608" s="172">
        <f t="shared" si="301"/>
        <v>0</v>
      </c>
      <c r="O3608" s="172">
        <f t="shared" si="298"/>
        <v>0</v>
      </c>
      <c r="P3608" s="172">
        <f t="shared" si="302"/>
        <v>0</v>
      </c>
    </row>
    <row r="3609" spans="12:16" ht="15" customHeight="1" x14ac:dyDescent="0.3">
      <c r="L3609" s="171" t="str">
        <f t="shared" si="300"/>
        <v>-</v>
      </c>
      <c r="M3609" s="172">
        <f t="shared" si="299"/>
        <v>0</v>
      </c>
      <c r="N3609" s="172">
        <f t="shared" si="301"/>
        <v>0</v>
      </c>
      <c r="O3609" s="172">
        <f t="shared" si="298"/>
        <v>0</v>
      </c>
      <c r="P3609" s="172">
        <f t="shared" si="302"/>
        <v>0</v>
      </c>
    </row>
    <row r="3610" spans="12:16" ht="15" customHeight="1" x14ac:dyDescent="0.3">
      <c r="L3610" s="171" t="str">
        <f t="shared" si="300"/>
        <v>-</v>
      </c>
      <c r="M3610" s="172">
        <f t="shared" si="299"/>
        <v>0</v>
      </c>
      <c r="N3610" s="172">
        <f t="shared" si="301"/>
        <v>0</v>
      </c>
      <c r="O3610" s="172">
        <f t="shared" si="298"/>
        <v>0</v>
      </c>
      <c r="P3610" s="172">
        <f t="shared" si="302"/>
        <v>0</v>
      </c>
    </row>
    <row r="3611" spans="12:16" ht="15" customHeight="1" x14ac:dyDescent="0.3">
      <c r="L3611" s="171" t="str">
        <f t="shared" si="300"/>
        <v>-</v>
      </c>
      <c r="M3611" s="172">
        <f t="shared" si="299"/>
        <v>0</v>
      </c>
      <c r="N3611" s="172">
        <f t="shared" si="301"/>
        <v>0</v>
      </c>
      <c r="O3611" s="172">
        <f t="shared" si="298"/>
        <v>0</v>
      </c>
      <c r="P3611" s="172">
        <f t="shared" si="302"/>
        <v>0</v>
      </c>
    </row>
    <row r="3612" spans="12:16" ht="15" customHeight="1" x14ac:dyDescent="0.3">
      <c r="L3612" s="171" t="str">
        <f t="shared" si="300"/>
        <v>-</v>
      </c>
      <c r="M3612" s="172">
        <f t="shared" si="299"/>
        <v>0</v>
      </c>
      <c r="N3612" s="172">
        <f t="shared" si="301"/>
        <v>0</v>
      </c>
      <c r="O3612" s="172">
        <f t="shared" si="298"/>
        <v>0</v>
      </c>
      <c r="P3612" s="172">
        <f t="shared" si="302"/>
        <v>0</v>
      </c>
    </row>
    <row r="3613" spans="12:16" ht="15" customHeight="1" x14ac:dyDescent="0.3">
      <c r="L3613" s="171" t="str">
        <f t="shared" si="300"/>
        <v>-</v>
      </c>
      <c r="M3613" s="172">
        <f t="shared" si="299"/>
        <v>0</v>
      </c>
      <c r="N3613" s="172">
        <f t="shared" si="301"/>
        <v>0</v>
      </c>
      <c r="O3613" s="172">
        <f t="shared" si="298"/>
        <v>0</v>
      </c>
      <c r="P3613" s="172">
        <f t="shared" si="302"/>
        <v>0</v>
      </c>
    </row>
    <row r="3614" spans="12:16" ht="15" customHeight="1" x14ac:dyDescent="0.3">
      <c r="L3614" s="171" t="str">
        <f t="shared" si="300"/>
        <v>-</v>
      </c>
      <c r="M3614" s="172">
        <f t="shared" si="299"/>
        <v>0</v>
      </c>
      <c r="N3614" s="172">
        <f t="shared" si="301"/>
        <v>0</v>
      </c>
      <c r="O3614" s="172">
        <f t="shared" si="298"/>
        <v>0</v>
      </c>
      <c r="P3614" s="172">
        <f t="shared" si="302"/>
        <v>0</v>
      </c>
    </row>
    <row r="3615" spans="12:16" ht="15" customHeight="1" x14ac:dyDescent="0.3">
      <c r="L3615" s="171" t="str">
        <f t="shared" si="300"/>
        <v>-</v>
      </c>
      <c r="M3615" s="172">
        <f t="shared" si="299"/>
        <v>0</v>
      </c>
      <c r="N3615" s="172">
        <f t="shared" si="301"/>
        <v>0</v>
      </c>
      <c r="O3615" s="172">
        <f t="shared" si="298"/>
        <v>0</v>
      </c>
      <c r="P3615" s="172">
        <f t="shared" si="302"/>
        <v>0</v>
      </c>
    </row>
    <row r="3616" spans="12:16" ht="15" customHeight="1" x14ac:dyDescent="0.3">
      <c r="L3616" s="171" t="str">
        <f t="shared" si="300"/>
        <v>-</v>
      </c>
      <c r="M3616" s="172">
        <f t="shared" si="299"/>
        <v>0</v>
      </c>
      <c r="N3616" s="172">
        <f t="shared" si="301"/>
        <v>0</v>
      </c>
      <c r="O3616" s="172">
        <f t="shared" si="298"/>
        <v>0</v>
      </c>
      <c r="P3616" s="172">
        <f t="shared" si="302"/>
        <v>0</v>
      </c>
    </row>
    <row r="3617" spans="12:16" ht="15" customHeight="1" x14ac:dyDescent="0.3">
      <c r="L3617" s="171" t="str">
        <f t="shared" si="300"/>
        <v>-</v>
      </c>
      <c r="M3617" s="172">
        <f t="shared" si="299"/>
        <v>0</v>
      </c>
      <c r="N3617" s="172">
        <f t="shared" si="301"/>
        <v>0</v>
      </c>
      <c r="O3617" s="172">
        <f t="shared" si="298"/>
        <v>0</v>
      </c>
      <c r="P3617" s="172">
        <f t="shared" si="302"/>
        <v>0</v>
      </c>
    </row>
    <row r="3618" spans="12:16" ht="15" customHeight="1" x14ac:dyDescent="0.3">
      <c r="L3618" s="171" t="str">
        <f t="shared" si="300"/>
        <v>-</v>
      </c>
      <c r="M3618" s="172">
        <f t="shared" si="299"/>
        <v>0</v>
      </c>
      <c r="N3618" s="172">
        <f t="shared" si="301"/>
        <v>0</v>
      </c>
      <c r="O3618" s="172">
        <f t="shared" si="298"/>
        <v>0</v>
      </c>
      <c r="P3618" s="172">
        <f t="shared" si="302"/>
        <v>0</v>
      </c>
    </row>
    <row r="3619" spans="12:16" ht="15" customHeight="1" x14ac:dyDescent="0.3">
      <c r="L3619" s="171" t="str">
        <f t="shared" si="300"/>
        <v>-</v>
      </c>
      <c r="M3619" s="172">
        <f t="shared" si="299"/>
        <v>0</v>
      </c>
      <c r="N3619" s="172">
        <f t="shared" si="301"/>
        <v>0</v>
      </c>
      <c r="O3619" s="172">
        <f t="shared" si="298"/>
        <v>0</v>
      </c>
      <c r="P3619" s="172">
        <f t="shared" si="302"/>
        <v>0</v>
      </c>
    </row>
    <row r="3620" spans="12:16" ht="15" customHeight="1" x14ac:dyDescent="0.3">
      <c r="L3620" s="171" t="str">
        <f t="shared" si="300"/>
        <v>-</v>
      </c>
      <c r="M3620" s="172">
        <f t="shared" si="299"/>
        <v>0</v>
      </c>
      <c r="N3620" s="172">
        <f t="shared" si="301"/>
        <v>0</v>
      </c>
      <c r="O3620" s="172">
        <f t="shared" si="298"/>
        <v>0</v>
      </c>
      <c r="P3620" s="172">
        <f t="shared" si="302"/>
        <v>0</v>
      </c>
    </row>
    <row r="3621" spans="12:16" ht="15" customHeight="1" x14ac:dyDescent="0.3">
      <c r="L3621" s="171" t="str">
        <f t="shared" si="300"/>
        <v>-</v>
      </c>
      <c r="M3621" s="172">
        <f t="shared" si="299"/>
        <v>0</v>
      </c>
      <c r="N3621" s="172">
        <f t="shared" si="301"/>
        <v>0</v>
      </c>
      <c r="O3621" s="172">
        <f t="shared" si="298"/>
        <v>0</v>
      </c>
      <c r="P3621" s="172">
        <f t="shared" si="302"/>
        <v>0</v>
      </c>
    </row>
    <row r="3622" spans="12:16" ht="15" customHeight="1" x14ac:dyDescent="0.3">
      <c r="L3622" s="171" t="str">
        <f t="shared" si="300"/>
        <v>-</v>
      </c>
      <c r="M3622" s="172">
        <f t="shared" si="299"/>
        <v>0</v>
      </c>
      <c r="N3622" s="172">
        <f t="shared" si="301"/>
        <v>0</v>
      </c>
      <c r="O3622" s="172">
        <f t="shared" si="298"/>
        <v>0</v>
      </c>
      <c r="P3622" s="172">
        <f t="shared" si="302"/>
        <v>0</v>
      </c>
    </row>
    <row r="3623" spans="12:16" ht="15" customHeight="1" x14ac:dyDescent="0.3">
      <c r="L3623" s="171" t="str">
        <f t="shared" si="300"/>
        <v>-</v>
      </c>
      <c r="M3623" s="172">
        <f t="shared" si="299"/>
        <v>0</v>
      </c>
      <c r="N3623" s="172">
        <f t="shared" si="301"/>
        <v>0</v>
      </c>
      <c r="O3623" s="172">
        <f t="shared" si="298"/>
        <v>0</v>
      </c>
      <c r="P3623" s="172">
        <f t="shared" si="302"/>
        <v>0</v>
      </c>
    </row>
    <row r="3624" spans="12:16" ht="15" customHeight="1" x14ac:dyDescent="0.3">
      <c r="L3624" s="171" t="str">
        <f t="shared" si="300"/>
        <v>-</v>
      </c>
      <c r="M3624" s="172">
        <f t="shared" si="299"/>
        <v>0</v>
      </c>
      <c r="N3624" s="172">
        <f t="shared" si="301"/>
        <v>0</v>
      </c>
      <c r="O3624" s="172">
        <f t="shared" si="298"/>
        <v>0</v>
      </c>
      <c r="P3624" s="172">
        <f t="shared" si="302"/>
        <v>0</v>
      </c>
    </row>
    <row r="3625" spans="12:16" ht="15" customHeight="1" x14ac:dyDescent="0.3">
      <c r="L3625" s="171" t="str">
        <f t="shared" si="300"/>
        <v>-</v>
      </c>
      <c r="M3625" s="172">
        <f t="shared" si="299"/>
        <v>0</v>
      </c>
      <c r="N3625" s="172">
        <f t="shared" si="301"/>
        <v>0</v>
      </c>
      <c r="O3625" s="172">
        <f t="shared" si="298"/>
        <v>0</v>
      </c>
      <c r="P3625" s="172">
        <f t="shared" si="302"/>
        <v>0</v>
      </c>
    </row>
    <row r="3626" spans="12:16" ht="15" customHeight="1" x14ac:dyDescent="0.3">
      <c r="L3626" s="171" t="str">
        <f t="shared" si="300"/>
        <v>-</v>
      </c>
      <c r="M3626" s="172">
        <f t="shared" si="299"/>
        <v>0</v>
      </c>
      <c r="N3626" s="172">
        <f t="shared" si="301"/>
        <v>0</v>
      </c>
      <c r="O3626" s="172">
        <f t="shared" si="298"/>
        <v>0</v>
      </c>
      <c r="P3626" s="172">
        <f t="shared" si="302"/>
        <v>0</v>
      </c>
    </row>
    <row r="3627" spans="12:16" ht="15" customHeight="1" x14ac:dyDescent="0.3">
      <c r="L3627" s="171" t="str">
        <f t="shared" si="300"/>
        <v>-</v>
      </c>
      <c r="M3627" s="172">
        <f t="shared" si="299"/>
        <v>0</v>
      </c>
      <c r="N3627" s="172">
        <f t="shared" si="301"/>
        <v>0</v>
      </c>
      <c r="O3627" s="172">
        <f t="shared" si="298"/>
        <v>0</v>
      </c>
      <c r="P3627" s="172">
        <f t="shared" si="302"/>
        <v>0</v>
      </c>
    </row>
    <row r="3628" spans="12:16" ht="15" customHeight="1" x14ac:dyDescent="0.3">
      <c r="L3628" s="171" t="str">
        <f t="shared" si="300"/>
        <v>-</v>
      </c>
      <c r="M3628" s="172">
        <f t="shared" si="299"/>
        <v>0</v>
      </c>
      <c r="N3628" s="172">
        <f t="shared" si="301"/>
        <v>0</v>
      </c>
      <c r="O3628" s="172">
        <f t="shared" si="298"/>
        <v>0</v>
      </c>
      <c r="P3628" s="172">
        <f t="shared" si="302"/>
        <v>0</v>
      </c>
    </row>
    <row r="3629" spans="12:16" ht="15" customHeight="1" x14ac:dyDescent="0.3">
      <c r="L3629" s="171" t="str">
        <f t="shared" si="300"/>
        <v>-</v>
      </c>
      <c r="M3629" s="172">
        <f t="shared" si="299"/>
        <v>0</v>
      </c>
      <c r="N3629" s="172">
        <f t="shared" si="301"/>
        <v>0</v>
      </c>
      <c r="O3629" s="172">
        <f t="shared" si="298"/>
        <v>0</v>
      </c>
      <c r="P3629" s="172">
        <f t="shared" si="302"/>
        <v>0</v>
      </c>
    </row>
    <row r="3630" spans="12:16" ht="15" customHeight="1" x14ac:dyDescent="0.3">
      <c r="L3630" s="171" t="str">
        <f t="shared" si="300"/>
        <v>-</v>
      </c>
      <c r="M3630" s="172">
        <f t="shared" si="299"/>
        <v>0</v>
      </c>
      <c r="N3630" s="172">
        <f t="shared" si="301"/>
        <v>0</v>
      </c>
      <c r="O3630" s="172">
        <f t="shared" si="298"/>
        <v>0</v>
      </c>
      <c r="P3630" s="172">
        <f t="shared" si="302"/>
        <v>0</v>
      </c>
    </row>
    <row r="3631" spans="12:16" ht="15" customHeight="1" x14ac:dyDescent="0.3">
      <c r="L3631" s="171" t="str">
        <f t="shared" si="300"/>
        <v>-</v>
      </c>
      <c r="M3631" s="172">
        <f t="shared" si="299"/>
        <v>0</v>
      </c>
      <c r="N3631" s="172">
        <f t="shared" si="301"/>
        <v>0</v>
      </c>
      <c r="O3631" s="172">
        <f t="shared" si="298"/>
        <v>0</v>
      </c>
      <c r="P3631" s="172">
        <f t="shared" si="302"/>
        <v>0</v>
      </c>
    </row>
    <row r="3632" spans="12:16" ht="15" customHeight="1" x14ac:dyDescent="0.3">
      <c r="L3632" s="171" t="str">
        <f t="shared" si="300"/>
        <v>-</v>
      </c>
      <c r="M3632" s="172">
        <f t="shared" si="299"/>
        <v>0</v>
      </c>
      <c r="N3632" s="172">
        <f t="shared" si="301"/>
        <v>0</v>
      </c>
      <c r="O3632" s="172">
        <f t="shared" si="298"/>
        <v>0</v>
      </c>
      <c r="P3632" s="172">
        <f t="shared" si="302"/>
        <v>0</v>
      </c>
    </row>
    <row r="3633" spans="12:16" ht="15" customHeight="1" x14ac:dyDescent="0.3">
      <c r="L3633" s="171" t="str">
        <f t="shared" si="300"/>
        <v>-</v>
      </c>
      <c r="M3633" s="172">
        <f t="shared" si="299"/>
        <v>0</v>
      </c>
      <c r="N3633" s="172">
        <f t="shared" si="301"/>
        <v>0</v>
      </c>
      <c r="O3633" s="172">
        <f t="shared" si="298"/>
        <v>0</v>
      </c>
      <c r="P3633" s="172">
        <f t="shared" si="302"/>
        <v>0</v>
      </c>
    </row>
    <row r="3634" spans="12:16" ht="15" customHeight="1" x14ac:dyDescent="0.3">
      <c r="L3634" s="171" t="str">
        <f t="shared" si="300"/>
        <v>-</v>
      </c>
      <c r="M3634" s="172">
        <f t="shared" si="299"/>
        <v>0</v>
      </c>
      <c r="N3634" s="172">
        <f t="shared" si="301"/>
        <v>0</v>
      </c>
      <c r="O3634" s="172">
        <f t="shared" si="298"/>
        <v>0</v>
      </c>
      <c r="P3634" s="172">
        <f t="shared" si="302"/>
        <v>0</v>
      </c>
    </row>
    <row r="3635" spans="12:16" ht="15" customHeight="1" x14ac:dyDescent="0.3">
      <c r="L3635" s="171" t="str">
        <f t="shared" si="300"/>
        <v>-</v>
      </c>
      <c r="M3635" s="172">
        <f t="shared" si="299"/>
        <v>0</v>
      </c>
      <c r="N3635" s="172">
        <f t="shared" si="301"/>
        <v>0</v>
      </c>
      <c r="O3635" s="172">
        <f t="shared" si="298"/>
        <v>0</v>
      </c>
      <c r="P3635" s="172">
        <f t="shared" si="302"/>
        <v>0</v>
      </c>
    </row>
    <row r="3636" spans="12:16" ht="15" customHeight="1" x14ac:dyDescent="0.3">
      <c r="L3636" s="171" t="str">
        <f t="shared" si="300"/>
        <v>-</v>
      </c>
      <c r="M3636" s="172">
        <f t="shared" si="299"/>
        <v>0</v>
      </c>
      <c r="N3636" s="172">
        <f t="shared" si="301"/>
        <v>0</v>
      </c>
      <c r="O3636" s="172">
        <f t="shared" si="298"/>
        <v>0</v>
      </c>
      <c r="P3636" s="172">
        <f t="shared" si="302"/>
        <v>0</v>
      </c>
    </row>
    <row r="3637" spans="12:16" ht="15" customHeight="1" x14ac:dyDescent="0.3">
      <c r="L3637" s="171" t="str">
        <f t="shared" si="300"/>
        <v>-</v>
      </c>
      <c r="M3637" s="172">
        <f t="shared" si="299"/>
        <v>0</v>
      </c>
      <c r="N3637" s="172">
        <f t="shared" si="301"/>
        <v>0</v>
      </c>
      <c r="O3637" s="172">
        <f t="shared" si="298"/>
        <v>0</v>
      </c>
      <c r="P3637" s="172">
        <f t="shared" si="302"/>
        <v>0</v>
      </c>
    </row>
    <row r="3638" spans="12:16" ht="15" customHeight="1" x14ac:dyDescent="0.3">
      <c r="L3638" s="171" t="str">
        <f t="shared" si="300"/>
        <v>-</v>
      </c>
      <c r="M3638" s="172">
        <f t="shared" si="299"/>
        <v>0</v>
      </c>
      <c r="N3638" s="172">
        <f t="shared" si="301"/>
        <v>0</v>
      </c>
      <c r="O3638" s="172">
        <f t="shared" si="298"/>
        <v>0</v>
      </c>
      <c r="P3638" s="172">
        <f t="shared" si="302"/>
        <v>0</v>
      </c>
    </row>
    <row r="3639" spans="12:16" ht="15" customHeight="1" x14ac:dyDescent="0.3">
      <c r="L3639" s="171" t="str">
        <f t="shared" si="300"/>
        <v>-</v>
      </c>
      <c r="M3639" s="172">
        <f t="shared" si="299"/>
        <v>0</v>
      </c>
      <c r="N3639" s="172">
        <f t="shared" si="301"/>
        <v>0</v>
      </c>
      <c r="O3639" s="172">
        <f t="shared" si="298"/>
        <v>0</v>
      </c>
      <c r="P3639" s="172">
        <f t="shared" si="302"/>
        <v>0</v>
      </c>
    </row>
    <row r="3640" spans="12:16" ht="15" customHeight="1" x14ac:dyDescent="0.3">
      <c r="L3640" s="171" t="str">
        <f t="shared" si="300"/>
        <v>-</v>
      </c>
      <c r="M3640" s="172">
        <f t="shared" si="299"/>
        <v>0</v>
      </c>
      <c r="N3640" s="172">
        <f t="shared" si="301"/>
        <v>0</v>
      </c>
      <c r="O3640" s="172">
        <f t="shared" si="298"/>
        <v>0</v>
      </c>
      <c r="P3640" s="172">
        <f t="shared" si="302"/>
        <v>0</v>
      </c>
    </row>
    <row r="3641" spans="12:16" ht="15" customHeight="1" x14ac:dyDescent="0.3">
      <c r="L3641" s="171" t="str">
        <f t="shared" si="300"/>
        <v>-</v>
      </c>
      <c r="M3641" s="172">
        <f t="shared" si="299"/>
        <v>0</v>
      </c>
      <c r="N3641" s="172">
        <f t="shared" si="301"/>
        <v>0</v>
      </c>
      <c r="O3641" s="172">
        <f t="shared" si="298"/>
        <v>0</v>
      </c>
      <c r="P3641" s="172">
        <f t="shared" si="302"/>
        <v>0</v>
      </c>
    </row>
    <row r="3642" spans="12:16" ht="15" customHeight="1" x14ac:dyDescent="0.3">
      <c r="L3642" s="171" t="str">
        <f t="shared" si="300"/>
        <v>-</v>
      </c>
      <c r="M3642" s="172">
        <f t="shared" si="299"/>
        <v>0</v>
      </c>
      <c r="N3642" s="172">
        <f t="shared" si="301"/>
        <v>0</v>
      </c>
      <c r="O3642" s="172">
        <f t="shared" si="298"/>
        <v>0</v>
      </c>
      <c r="P3642" s="172">
        <f t="shared" si="302"/>
        <v>0</v>
      </c>
    </row>
    <row r="3643" spans="12:16" ht="15" customHeight="1" x14ac:dyDescent="0.3">
      <c r="L3643" s="171" t="str">
        <f t="shared" si="300"/>
        <v>-</v>
      </c>
      <c r="M3643" s="172">
        <f t="shared" si="299"/>
        <v>0</v>
      </c>
      <c r="N3643" s="172">
        <f t="shared" si="301"/>
        <v>0</v>
      </c>
      <c r="O3643" s="172">
        <f t="shared" si="298"/>
        <v>0</v>
      </c>
      <c r="P3643" s="172">
        <f t="shared" si="302"/>
        <v>0</v>
      </c>
    </row>
    <row r="3644" spans="12:16" ht="15" customHeight="1" x14ac:dyDescent="0.3">
      <c r="L3644" s="171" t="str">
        <f t="shared" si="300"/>
        <v>-</v>
      </c>
      <c r="M3644" s="172">
        <f t="shared" si="299"/>
        <v>0</v>
      </c>
      <c r="N3644" s="172">
        <f t="shared" si="301"/>
        <v>0</v>
      </c>
      <c r="O3644" s="172">
        <f t="shared" si="298"/>
        <v>0</v>
      </c>
      <c r="P3644" s="172">
        <f t="shared" si="302"/>
        <v>0</v>
      </c>
    </row>
    <row r="3645" spans="12:16" ht="15" customHeight="1" x14ac:dyDescent="0.3">
      <c r="L3645" s="171" t="str">
        <f t="shared" si="300"/>
        <v>-</v>
      </c>
      <c r="M3645" s="172">
        <f t="shared" si="299"/>
        <v>0</v>
      </c>
      <c r="N3645" s="172">
        <f t="shared" si="301"/>
        <v>0</v>
      </c>
      <c r="O3645" s="172">
        <f t="shared" si="298"/>
        <v>0</v>
      </c>
      <c r="P3645" s="172">
        <f t="shared" si="302"/>
        <v>0</v>
      </c>
    </row>
    <row r="3646" spans="12:16" ht="15" customHeight="1" x14ac:dyDescent="0.3">
      <c r="L3646" s="171" t="str">
        <f t="shared" si="300"/>
        <v>-</v>
      </c>
      <c r="M3646" s="172">
        <f t="shared" si="299"/>
        <v>0</v>
      </c>
      <c r="N3646" s="172">
        <f t="shared" si="301"/>
        <v>0</v>
      </c>
      <c r="O3646" s="172">
        <f t="shared" si="298"/>
        <v>0</v>
      </c>
      <c r="P3646" s="172">
        <f t="shared" si="302"/>
        <v>0</v>
      </c>
    </row>
    <row r="3647" spans="12:16" ht="15" customHeight="1" x14ac:dyDescent="0.3">
      <c r="L3647" s="171" t="str">
        <f t="shared" si="300"/>
        <v>-</v>
      </c>
      <c r="M3647" s="172">
        <f t="shared" si="299"/>
        <v>0</v>
      </c>
      <c r="N3647" s="172">
        <f t="shared" si="301"/>
        <v>0</v>
      </c>
      <c r="O3647" s="172">
        <f t="shared" si="298"/>
        <v>0</v>
      </c>
      <c r="P3647" s="172">
        <f t="shared" si="302"/>
        <v>0</v>
      </c>
    </row>
    <row r="3648" spans="12:16" ht="15" customHeight="1" x14ac:dyDescent="0.3">
      <c r="L3648" s="171" t="str">
        <f t="shared" si="300"/>
        <v>-</v>
      </c>
      <c r="M3648" s="172">
        <f t="shared" si="299"/>
        <v>0</v>
      </c>
      <c r="N3648" s="172">
        <f t="shared" si="301"/>
        <v>0</v>
      </c>
      <c r="O3648" s="172">
        <f t="shared" si="298"/>
        <v>0</v>
      </c>
      <c r="P3648" s="172">
        <f t="shared" si="302"/>
        <v>0</v>
      </c>
    </row>
    <row r="3649" spans="12:16" ht="15" customHeight="1" x14ac:dyDescent="0.3">
      <c r="L3649" s="171" t="str">
        <f t="shared" si="300"/>
        <v>-</v>
      </c>
      <c r="M3649" s="172">
        <f t="shared" si="299"/>
        <v>0</v>
      </c>
      <c r="N3649" s="172">
        <f t="shared" si="301"/>
        <v>0</v>
      </c>
      <c r="O3649" s="172">
        <f t="shared" si="298"/>
        <v>0</v>
      </c>
      <c r="P3649" s="172">
        <f t="shared" si="302"/>
        <v>0</v>
      </c>
    </row>
    <row r="3650" spans="12:16" ht="15" customHeight="1" x14ac:dyDescent="0.3">
      <c r="L3650" s="171" t="str">
        <f t="shared" si="300"/>
        <v>-</v>
      </c>
      <c r="M3650" s="172">
        <f t="shared" si="299"/>
        <v>0</v>
      </c>
      <c r="N3650" s="172">
        <f t="shared" si="301"/>
        <v>0</v>
      </c>
      <c r="O3650" s="172">
        <f t="shared" si="298"/>
        <v>0</v>
      </c>
      <c r="P3650" s="172">
        <f t="shared" si="302"/>
        <v>0</v>
      </c>
    </row>
    <row r="3651" spans="12:16" ht="15" customHeight="1" x14ac:dyDescent="0.3">
      <c r="L3651" s="171" t="str">
        <f t="shared" si="300"/>
        <v>-</v>
      </c>
      <c r="M3651" s="172">
        <f t="shared" si="299"/>
        <v>0</v>
      </c>
      <c r="N3651" s="172">
        <f t="shared" si="301"/>
        <v>0</v>
      </c>
      <c r="O3651" s="172">
        <f t="shared" si="298"/>
        <v>0</v>
      </c>
      <c r="P3651" s="172">
        <f t="shared" si="302"/>
        <v>0</v>
      </c>
    </row>
    <row r="3652" spans="12:16" ht="15" customHeight="1" x14ac:dyDescent="0.3">
      <c r="L3652" s="171" t="str">
        <f t="shared" si="300"/>
        <v>-</v>
      </c>
      <c r="M3652" s="172">
        <f t="shared" si="299"/>
        <v>0</v>
      </c>
      <c r="N3652" s="172">
        <f t="shared" si="301"/>
        <v>0</v>
      </c>
      <c r="O3652" s="172">
        <f t="shared" si="298"/>
        <v>0</v>
      </c>
      <c r="P3652" s="172">
        <f t="shared" si="302"/>
        <v>0</v>
      </c>
    </row>
    <row r="3653" spans="12:16" ht="15" customHeight="1" x14ac:dyDescent="0.3">
      <c r="L3653" s="171" t="str">
        <f t="shared" si="300"/>
        <v>-</v>
      </c>
      <c r="M3653" s="172">
        <f t="shared" si="299"/>
        <v>0</v>
      </c>
      <c r="N3653" s="172">
        <f t="shared" si="301"/>
        <v>0</v>
      </c>
      <c r="O3653" s="172">
        <f t="shared" si="298"/>
        <v>0</v>
      </c>
      <c r="P3653" s="172">
        <f t="shared" si="302"/>
        <v>0</v>
      </c>
    </row>
    <row r="3654" spans="12:16" ht="15" customHeight="1" x14ac:dyDescent="0.3">
      <c r="L3654" s="171" t="str">
        <f t="shared" si="300"/>
        <v>-</v>
      </c>
      <c r="M3654" s="172">
        <f t="shared" si="299"/>
        <v>0</v>
      </c>
      <c r="N3654" s="172">
        <f t="shared" si="301"/>
        <v>0</v>
      </c>
      <c r="O3654" s="172">
        <f t="shared" si="298"/>
        <v>0</v>
      </c>
      <c r="P3654" s="172">
        <f t="shared" si="302"/>
        <v>0</v>
      </c>
    </row>
    <row r="3655" spans="12:16" ht="15" customHeight="1" x14ac:dyDescent="0.3">
      <c r="L3655" s="171" t="str">
        <f t="shared" si="300"/>
        <v>-</v>
      </c>
      <c r="M3655" s="172">
        <f t="shared" si="299"/>
        <v>0</v>
      </c>
      <c r="N3655" s="172">
        <f t="shared" si="301"/>
        <v>0</v>
      </c>
      <c r="O3655" s="172">
        <f t="shared" si="298"/>
        <v>0</v>
      </c>
      <c r="P3655" s="172">
        <f t="shared" si="302"/>
        <v>0</v>
      </c>
    </row>
    <row r="3656" spans="12:16" ht="15" customHeight="1" x14ac:dyDescent="0.3">
      <c r="L3656" s="171" t="str">
        <f t="shared" si="300"/>
        <v>-</v>
      </c>
      <c r="M3656" s="172">
        <f t="shared" si="299"/>
        <v>0</v>
      </c>
      <c r="N3656" s="172">
        <f t="shared" si="301"/>
        <v>0</v>
      </c>
      <c r="O3656" s="172">
        <f t="shared" si="298"/>
        <v>0</v>
      </c>
      <c r="P3656" s="172">
        <f t="shared" si="302"/>
        <v>0</v>
      </c>
    </row>
    <row r="3657" spans="12:16" ht="15" customHeight="1" x14ac:dyDescent="0.3">
      <c r="L3657" s="171" t="str">
        <f t="shared" si="300"/>
        <v>-</v>
      </c>
      <c r="M3657" s="172">
        <f t="shared" si="299"/>
        <v>0</v>
      </c>
      <c r="N3657" s="172">
        <f t="shared" si="301"/>
        <v>0</v>
      </c>
      <c r="O3657" s="172">
        <f t="shared" si="298"/>
        <v>0</v>
      </c>
      <c r="P3657" s="172">
        <f t="shared" si="302"/>
        <v>0</v>
      </c>
    </row>
    <row r="3658" spans="12:16" ht="15" customHeight="1" x14ac:dyDescent="0.3">
      <c r="L3658" s="171" t="str">
        <f t="shared" si="300"/>
        <v>-</v>
      </c>
      <c r="M3658" s="172">
        <f t="shared" si="299"/>
        <v>0</v>
      </c>
      <c r="N3658" s="172">
        <f t="shared" si="301"/>
        <v>0</v>
      </c>
      <c r="O3658" s="172">
        <f t="shared" si="298"/>
        <v>0</v>
      </c>
      <c r="P3658" s="172">
        <f t="shared" si="302"/>
        <v>0</v>
      </c>
    </row>
    <row r="3659" spans="12:16" ht="15" customHeight="1" x14ac:dyDescent="0.3">
      <c r="L3659" s="171" t="str">
        <f t="shared" si="300"/>
        <v>-</v>
      </c>
      <c r="M3659" s="172">
        <f t="shared" si="299"/>
        <v>0</v>
      </c>
      <c r="N3659" s="172">
        <f t="shared" si="301"/>
        <v>0</v>
      </c>
      <c r="O3659" s="172">
        <f t="shared" ref="O3659:O3722" si="303">IFERROR(IF(ISNUMBER(N3658),N3658,$E$8)*IF(L3659&gt;=$J$8,$E$12,$E$12)/IF(MOD(YEAR(L3659),4),365,366)*IF(ISBLANK(L3658),L3659-$F$5,L3659-L3658),0)</f>
        <v>0</v>
      </c>
      <c r="P3659" s="172">
        <f t="shared" si="302"/>
        <v>0</v>
      </c>
    </row>
    <row r="3660" spans="12:16" ht="15" customHeight="1" x14ac:dyDescent="0.3">
      <c r="L3660" s="171" t="str">
        <f t="shared" si="300"/>
        <v>-</v>
      </c>
      <c r="M3660" s="172">
        <f t="shared" si="299"/>
        <v>0</v>
      </c>
      <c r="N3660" s="172">
        <f t="shared" si="301"/>
        <v>0</v>
      </c>
      <c r="O3660" s="172">
        <f t="shared" si="303"/>
        <v>0</v>
      </c>
      <c r="P3660" s="172">
        <f t="shared" si="302"/>
        <v>0</v>
      </c>
    </row>
    <row r="3661" spans="12:16" ht="15" customHeight="1" x14ac:dyDescent="0.3">
      <c r="L3661" s="171" t="str">
        <f t="shared" si="300"/>
        <v>-</v>
      </c>
      <c r="M3661" s="172">
        <f t="shared" si="299"/>
        <v>0</v>
      </c>
      <c r="N3661" s="172">
        <f t="shared" si="301"/>
        <v>0</v>
      </c>
      <c r="O3661" s="172">
        <f t="shared" si="303"/>
        <v>0</v>
      </c>
      <c r="P3661" s="172">
        <f t="shared" si="302"/>
        <v>0</v>
      </c>
    </row>
    <row r="3662" spans="12:16" ht="15" customHeight="1" x14ac:dyDescent="0.3">
      <c r="L3662" s="171" t="str">
        <f t="shared" si="300"/>
        <v>-</v>
      </c>
      <c r="M3662" s="172">
        <f t="shared" si="299"/>
        <v>0</v>
      </c>
      <c r="N3662" s="172">
        <f t="shared" si="301"/>
        <v>0</v>
      </c>
      <c r="O3662" s="172">
        <f t="shared" si="303"/>
        <v>0</v>
      </c>
      <c r="P3662" s="172">
        <f t="shared" si="302"/>
        <v>0</v>
      </c>
    </row>
    <row r="3663" spans="12:16" ht="15" customHeight="1" x14ac:dyDescent="0.3">
      <c r="L3663" s="171" t="str">
        <f t="shared" si="300"/>
        <v>-</v>
      </c>
      <c r="M3663" s="172">
        <f t="shared" si="299"/>
        <v>0</v>
      </c>
      <c r="N3663" s="172">
        <f t="shared" si="301"/>
        <v>0</v>
      </c>
      <c r="O3663" s="172">
        <f t="shared" si="303"/>
        <v>0</v>
      </c>
      <c r="P3663" s="172">
        <f t="shared" si="302"/>
        <v>0</v>
      </c>
    </row>
    <row r="3664" spans="12:16" ht="15" customHeight="1" x14ac:dyDescent="0.3">
      <c r="L3664" s="171" t="str">
        <f t="shared" si="300"/>
        <v>-</v>
      </c>
      <c r="M3664" s="172">
        <f t="shared" si="299"/>
        <v>0</v>
      </c>
      <c r="N3664" s="172">
        <f t="shared" si="301"/>
        <v>0</v>
      </c>
      <c r="O3664" s="172">
        <f t="shared" si="303"/>
        <v>0</v>
      </c>
      <c r="P3664" s="172">
        <f t="shared" si="302"/>
        <v>0</v>
      </c>
    </row>
    <row r="3665" spans="12:16" ht="15" customHeight="1" x14ac:dyDescent="0.3">
      <c r="L3665" s="171" t="str">
        <f t="shared" si="300"/>
        <v>-</v>
      </c>
      <c r="M3665" s="172">
        <f t="shared" si="299"/>
        <v>0</v>
      </c>
      <c r="N3665" s="172">
        <f t="shared" si="301"/>
        <v>0</v>
      </c>
      <c r="O3665" s="172">
        <f t="shared" si="303"/>
        <v>0</v>
      </c>
      <c r="P3665" s="172">
        <f t="shared" si="302"/>
        <v>0</v>
      </c>
    </row>
    <row r="3666" spans="12:16" ht="15" customHeight="1" x14ac:dyDescent="0.3">
      <c r="L3666" s="171" t="str">
        <f t="shared" si="300"/>
        <v>-</v>
      </c>
      <c r="M3666" s="172">
        <f t="shared" si="299"/>
        <v>0</v>
      </c>
      <c r="N3666" s="172">
        <f t="shared" si="301"/>
        <v>0</v>
      </c>
      <c r="O3666" s="172">
        <f t="shared" si="303"/>
        <v>0</v>
      </c>
      <c r="P3666" s="172">
        <f t="shared" si="302"/>
        <v>0</v>
      </c>
    </row>
    <row r="3667" spans="12:16" ht="15" customHeight="1" x14ac:dyDescent="0.3">
      <c r="L3667" s="171" t="str">
        <f t="shared" si="300"/>
        <v>-</v>
      </c>
      <c r="M3667" s="172">
        <f t="shared" ref="M3667:M3730" si="304">IFERROR(VLOOKUP(L3667,$B$19:$E$80,4,FALSE),0)</f>
        <v>0</v>
      </c>
      <c r="N3667" s="172">
        <f t="shared" si="301"/>
        <v>0</v>
      </c>
      <c r="O3667" s="172">
        <f t="shared" si="303"/>
        <v>0</v>
      </c>
      <c r="P3667" s="172">
        <f t="shared" si="302"/>
        <v>0</v>
      </c>
    </row>
    <row r="3668" spans="12:16" ht="15" customHeight="1" x14ac:dyDescent="0.3">
      <c r="L3668" s="171" t="str">
        <f t="shared" ref="L3668:L3731" si="305">IFERROR(IF(MAX(L3667+1,$F$5+1)&gt;$J$10,"-",MAX(L3667+1,$F$5+1)),"-")</f>
        <v>-</v>
      </c>
      <c r="M3668" s="172">
        <f t="shared" si="304"/>
        <v>0</v>
      </c>
      <c r="N3668" s="172">
        <f t="shared" ref="N3668:N3731" si="306">IF(ISNUMBER(N3667),N3667-M3668,$E$8)</f>
        <v>0</v>
      </c>
      <c r="O3668" s="172">
        <f t="shared" si="303"/>
        <v>0</v>
      </c>
      <c r="P3668" s="172">
        <f t="shared" ref="P3668:P3731" si="307">IFERROR(IF(ISNUMBER(N3667),N3667,$E$8)*3%/IF(MOD(YEAR(L3668),4),365,366)*IF(ISBLANK(L3667),(L3668-$F$5),L3668-L3667),0)</f>
        <v>0</v>
      </c>
    </row>
    <row r="3669" spans="12:16" ht="15" customHeight="1" x14ac:dyDescent="0.3">
      <c r="L3669" s="171" t="str">
        <f t="shared" si="305"/>
        <v>-</v>
      </c>
      <c r="M3669" s="172">
        <f t="shared" si="304"/>
        <v>0</v>
      </c>
      <c r="N3669" s="172">
        <f t="shared" si="306"/>
        <v>0</v>
      </c>
      <c r="O3669" s="172">
        <f t="shared" si="303"/>
        <v>0</v>
      </c>
      <c r="P3669" s="172">
        <f t="shared" si="307"/>
        <v>0</v>
      </c>
    </row>
    <row r="3670" spans="12:16" ht="15" customHeight="1" x14ac:dyDescent="0.3">
      <c r="L3670" s="171" t="str">
        <f t="shared" si="305"/>
        <v>-</v>
      </c>
      <c r="M3670" s="172">
        <f t="shared" si="304"/>
        <v>0</v>
      </c>
      <c r="N3670" s="172">
        <f t="shared" si="306"/>
        <v>0</v>
      </c>
      <c r="O3670" s="172">
        <f t="shared" si="303"/>
        <v>0</v>
      </c>
      <c r="P3670" s="172">
        <f t="shared" si="307"/>
        <v>0</v>
      </c>
    </row>
    <row r="3671" spans="12:16" ht="15" customHeight="1" x14ac:dyDescent="0.3">
      <c r="L3671" s="171" t="str">
        <f t="shared" si="305"/>
        <v>-</v>
      </c>
      <c r="M3671" s="172">
        <f t="shared" si="304"/>
        <v>0</v>
      </c>
      <c r="N3671" s="172">
        <f t="shared" si="306"/>
        <v>0</v>
      </c>
      <c r="O3671" s="172">
        <f t="shared" si="303"/>
        <v>0</v>
      </c>
      <c r="P3671" s="172">
        <f t="shared" si="307"/>
        <v>0</v>
      </c>
    </row>
    <row r="3672" spans="12:16" ht="15" customHeight="1" x14ac:dyDescent="0.3">
      <c r="L3672" s="171" t="str">
        <f t="shared" si="305"/>
        <v>-</v>
      </c>
      <c r="M3672" s="172">
        <f t="shared" si="304"/>
        <v>0</v>
      </c>
      <c r="N3672" s="172">
        <f t="shared" si="306"/>
        <v>0</v>
      </c>
      <c r="O3672" s="172">
        <f t="shared" si="303"/>
        <v>0</v>
      </c>
      <c r="P3672" s="172">
        <f t="shared" si="307"/>
        <v>0</v>
      </c>
    </row>
    <row r="3673" spans="12:16" ht="15" customHeight="1" x14ac:dyDescent="0.3">
      <c r="L3673" s="171" t="str">
        <f t="shared" si="305"/>
        <v>-</v>
      </c>
      <c r="M3673" s="172">
        <f t="shared" si="304"/>
        <v>0</v>
      </c>
      <c r="N3673" s="172">
        <f t="shared" si="306"/>
        <v>0</v>
      </c>
      <c r="O3673" s="172">
        <f t="shared" si="303"/>
        <v>0</v>
      </c>
      <c r="P3673" s="172">
        <f t="shared" si="307"/>
        <v>0</v>
      </c>
    </row>
    <row r="3674" spans="12:16" ht="15" customHeight="1" x14ac:dyDescent="0.3">
      <c r="L3674" s="171" t="str">
        <f t="shared" si="305"/>
        <v>-</v>
      </c>
      <c r="M3674" s="172">
        <f t="shared" si="304"/>
        <v>0</v>
      </c>
      <c r="N3674" s="172">
        <f t="shared" si="306"/>
        <v>0</v>
      </c>
      <c r="O3674" s="172">
        <f t="shared" si="303"/>
        <v>0</v>
      </c>
      <c r="P3674" s="172">
        <f t="shared" si="307"/>
        <v>0</v>
      </c>
    </row>
    <row r="3675" spans="12:16" ht="15" customHeight="1" x14ac:dyDescent="0.3">
      <c r="L3675" s="171" t="str">
        <f t="shared" si="305"/>
        <v>-</v>
      </c>
      <c r="M3675" s="172">
        <f t="shared" si="304"/>
        <v>0</v>
      </c>
      <c r="N3675" s="172">
        <f t="shared" si="306"/>
        <v>0</v>
      </c>
      <c r="O3675" s="172">
        <f t="shared" si="303"/>
        <v>0</v>
      </c>
      <c r="P3675" s="172">
        <f t="shared" si="307"/>
        <v>0</v>
      </c>
    </row>
    <row r="3676" spans="12:16" ht="15" customHeight="1" x14ac:dyDescent="0.3">
      <c r="L3676" s="171" t="str">
        <f t="shared" si="305"/>
        <v>-</v>
      </c>
      <c r="M3676" s="172">
        <f t="shared" si="304"/>
        <v>0</v>
      </c>
      <c r="N3676" s="172">
        <f t="shared" si="306"/>
        <v>0</v>
      </c>
      <c r="O3676" s="172">
        <f t="shared" si="303"/>
        <v>0</v>
      </c>
      <c r="P3676" s="172">
        <f t="shared" si="307"/>
        <v>0</v>
      </c>
    </row>
    <row r="3677" spans="12:16" ht="15" customHeight="1" x14ac:dyDescent="0.3">
      <c r="L3677" s="171" t="str">
        <f t="shared" si="305"/>
        <v>-</v>
      </c>
      <c r="M3677" s="172">
        <f t="shared" si="304"/>
        <v>0</v>
      </c>
      <c r="N3677" s="172">
        <f t="shared" si="306"/>
        <v>0</v>
      </c>
      <c r="O3677" s="172">
        <f t="shared" si="303"/>
        <v>0</v>
      </c>
      <c r="P3677" s="172">
        <f t="shared" si="307"/>
        <v>0</v>
      </c>
    </row>
    <row r="3678" spans="12:16" ht="15" customHeight="1" x14ac:dyDescent="0.3">
      <c r="L3678" s="171" t="str">
        <f t="shared" si="305"/>
        <v>-</v>
      </c>
      <c r="M3678" s="172">
        <f t="shared" si="304"/>
        <v>0</v>
      </c>
      <c r="N3678" s="172">
        <f t="shared" si="306"/>
        <v>0</v>
      </c>
      <c r="O3678" s="172">
        <f t="shared" si="303"/>
        <v>0</v>
      </c>
      <c r="P3678" s="172">
        <f t="shared" si="307"/>
        <v>0</v>
      </c>
    </row>
    <row r="3679" spans="12:16" ht="15" customHeight="1" x14ac:dyDescent="0.3">
      <c r="L3679" s="171" t="str">
        <f t="shared" si="305"/>
        <v>-</v>
      </c>
      <c r="M3679" s="172">
        <f t="shared" si="304"/>
        <v>0</v>
      </c>
      <c r="N3679" s="172">
        <f t="shared" si="306"/>
        <v>0</v>
      </c>
      <c r="O3679" s="172">
        <f t="shared" si="303"/>
        <v>0</v>
      </c>
      <c r="P3679" s="172">
        <f t="shared" si="307"/>
        <v>0</v>
      </c>
    </row>
    <row r="3680" spans="12:16" ht="15" customHeight="1" x14ac:dyDescent="0.3">
      <c r="L3680" s="171" t="str">
        <f t="shared" si="305"/>
        <v>-</v>
      </c>
      <c r="M3680" s="172">
        <f t="shared" si="304"/>
        <v>0</v>
      </c>
      <c r="N3680" s="172">
        <f t="shared" si="306"/>
        <v>0</v>
      </c>
      <c r="O3680" s="172">
        <f t="shared" si="303"/>
        <v>0</v>
      </c>
      <c r="P3680" s="172">
        <f t="shared" si="307"/>
        <v>0</v>
      </c>
    </row>
    <row r="3681" spans="12:16" ht="15" customHeight="1" x14ac:dyDescent="0.3">
      <c r="L3681" s="171" t="str">
        <f t="shared" si="305"/>
        <v>-</v>
      </c>
      <c r="M3681" s="172">
        <f t="shared" si="304"/>
        <v>0</v>
      </c>
      <c r="N3681" s="172">
        <f t="shared" si="306"/>
        <v>0</v>
      </c>
      <c r="O3681" s="172">
        <f t="shared" si="303"/>
        <v>0</v>
      </c>
      <c r="P3681" s="172">
        <f t="shared" si="307"/>
        <v>0</v>
      </c>
    </row>
    <row r="3682" spans="12:16" ht="15" customHeight="1" x14ac:dyDescent="0.3">
      <c r="L3682" s="171" t="str">
        <f t="shared" si="305"/>
        <v>-</v>
      </c>
      <c r="M3682" s="172">
        <f t="shared" si="304"/>
        <v>0</v>
      </c>
      <c r="N3682" s="172">
        <f t="shared" si="306"/>
        <v>0</v>
      </c>
      <c r="O3682" s="172">
        <f t="shared" si="303"/>
        <v>0</v>
      </c>
      <c r="P3682" s="172">
        <f t="shared" si="307"/>
        <v>0</v>
      </c>
    </row>
    <row r="3683" spans="12:16" ht="15" customHeight="1" x14ac:dyDescent="0.3">
      <c r="L3683" s="171" t="str">
        <f t="shared" si="305"/>
        <v>-</v>
      </c>
      <c r="M3683" s="172">
        <f t="shared" si="304"/>
        <v>0</v>
      </c>
      <c r="N3683" s="172">
        <f t="shared" si="306"/>
        <v>0</v>
      </c>
      <c r="O3683" s="172">
        <f t="shared" si="303"/>
        <v>0</v>
      </c>
      <c r="P3683" s="172">
        <f t="shared" si="307"/>
        <v>0</v>
      </c>
    </row>
    <row r="3684" spans="12:16" ht="15" customHeight="1" x14ac:dyDescent="0.3">
      <c r="L3684" s="171" t="str">
        <f t="shared" si="305"/>
        <v>-</v>
      </c>
      <c r="M3684" s="172">
        <f t="shared" si="304"/>
        <v>0</v>
      </c>
      <c r="N3684" s="172">
        <f t="shared" si="306"/>
        <v>0</v>
      </c>
      <c r="O3684" s="172">
        <f t="shared" si="303"/>
        <v>0</v>
      </c>
      <c r="P3684" s="172">
        <f t="shared" si="307"/>
        <v>0</v>
      </c>
    </row>
    <row r="3685" spans="12:16" ht="15" customHeight="1" x14ac:dyDescent="0.3">
      <c r="L3685" s="171" t="str">
        <f t="shared" si="305"/>
        <v>-</v>
      </c>
      <c r="M3685" s="172">
        <f t="shared" si="304"/>
        <v>0</v>
      </c>
      <c r="N3685" s="172">
        <f t="shared" si="306"/>
        <v>0</v>
      </c>
      <c r="O3685" s="172">
        <f t="shared" si="303"/>
        <v>0</v>
      </c>
      <c r="P3685" s="172">
        <f t="shared" si="307"/>
        <v>0</v>
      </c>
    </row>
    <row r="3686" spans="12:16" ht="15" customHeight="1" x14ac:dyDescent="0.3">
      <c r="L3686" s="171" t="str">
        <f t="shared" si="305"/>
        <v>-</v>
      </c>
      <c r="M3686" s="172">
        <f t="shared" si="304"/>
        <v>0</v>
      </c>
      <c r="N3686" s="172">
        <f t="shared" si="306"/>
        <v>0</v>
      </c>
      <c r="O3686" s="172">
        <f t="shared" si="303"/>
        <v>0</v>
      </c>
      <c r="P3686" s="172">
        <f t="shared" si="307"/>
        <v>0</v>
      </c>
    </row>
    <row r="3687" spans="12:16" ht="15" customHeight="1" x14ac:dyDescent="0.3">
      <c r="L3687" s="171" t="str">
        <f t="shared" si="305"/>
        <v>-</v>
      </c>
      <c r="M3687" s="172">
        <f t="shared" si="304"/>
        <v>0</v>
      </c>
      <c r="N3687" s="172">
        <f t="shared" si="306"/>
        <v>0</v>
      </c>
      <c r="O3687" s="172">
        <f t="shared" si="303"/>
        <v>0</v>
      </c>
      <c r="P3687" s="172">
        <f t="shared" si="307"/>
        <v>0</v>
      </c>
    </row>
    <row r="3688" spans="12:16" ht="15" customHeight="1" x14ac:dyDescent="0.3">
      <c r="L3688" s="171" t="str">
        <f t="shared" si="305"/>
        <v>-</v>
      </c>
      <c r="M3688" s="172">
        <f t="shared" si="304"/>
        <v>0</v>
      </c>
      <c r="N3688" s="172">
        <f t="shared" si="306"/>
        <v>0</v>
      </c>
      <c r="O3688" s="172">
        <f t="shared" si="303"/>
        <v>0</v>
      </c>
      <c r="P3688" s="172">
        <f t="shared" si="307"/>
        <v>0</v>
      </c>
    </row>
    <row r="3689" spans="12:16" ht="15" customHeight="1" x14ac:dyDescent="0.3">
      <c r="L3689" s="171" t="str">
        <f t="shared" si="305"/>
        <v>-</v>
      </c>
      <c r="M3689" s="172">
        <f t="shared" si="304"/>
        <v>0</v>
      </c>
      <c r="N3689" s="172">
        <f t="shared" si="306"/>
        <v>0</v>
      </c>
      <c r="O3689" s="172">
        <f t="shared" si="303"/>
        <v>0</v>
      </c>
      <c r="P3689" s="172">
        <f t="shared" si="307"/>
        <v>0</v>
      </c>
    </row>
    <row r="3690" spans="12:16" ht="15" customHeight="1" x14ac:dyDescent="0.3">
      <c r="L3690" s="171" t="str">
        <f t="shared" si="305"/>
        <v>-</v>
      </c>
      <c r="M3690" s="172">
        <f t="shared" si="304"/>
        <v>0</v>
      </c>
      <c r="N3690" s="172">
        <f t="shared" si="306"/>
        <v>0</v>
      </c>
      <c r="O3690" s="172">
        <f t="shared" si="303"/>
        <v>0</v>
      </c>
      <c r="P3690" s="172">
        <f t="shared" si="307"/>
        <v>0</v>
      </c>
    </row>
    <row r="3691" spans="12:16" ht="15" customHeight="1" x14ac:dyDescent="0.3">
      <c r="L3691" s="171" t="str">
        <f t="shared" si="305"/>
        <v>-</v>
      </c>
      <c r="M3691" s="172">
        <f t="shared" si="304"/>
        <v>0</v>
      </c>
      <c r="N3691" s="172">
        <f t="shared" si="306"/>
        <v>0</v>
      </c>
      <c r="O3691" s="172">
        <f t="shared" si="303"/>
        <v>0</v>
      </c>
      <c r="P3691" s="172">
        <f t="shared" si="307"/>
        <v>0</v>
      </c>
    </row>
    <row r="3692" spans="12:16" ht="15" customHeight="1" x14ac:dyDescent="0.3">
      <c r="L3692" s="171" t="str">
        <f t="shared" si="305"/>
        <v>-</v>
      </c>
      <c r="M3692" s="172">
        <f t="shared" si="304"/>
        <v>0</v>
      </c>
      <c r="N3692" s="172">
        <f t="shared" si="306"/>
        <v>0</v>
      </c>
      <c r="O3692" s="172">
        <f t="shared" si="303"/>
        <v>0</v>
      </c>
      <c r="P3692" s="172">
        <f t="shared" si="307"/>
        <v>0</v>
      </c>
    </row>
    <row r="3693" spans="12:16" ht="15" customHeight="1" x14ac:dyDescent="0.3">
      <c r="L3693" s="171" t="str">
        <f t="shared" si="305"/>
        <v>-</v>
      </c>
      <c r="M3693" s="172">
        <f t="shared" si="304"/>
        <v>0</v>
      </c>
      <c r="N3693" s="172">
        <f t="shared" si="306"/>
        <v>0</v>
      </c>
      <c r="O3693" s="172">
        <f t="shared" si="303"/>
        <v>0</v>
      </c>
      <c r="P3693" s="172">
        <f t="shared" si="307"/>
        <v>0</v>
      </c>
    </row>
    <row r="3694" spans="12:16" ht="15" customHeight="1" x14ac:dyDescent="0.3">
      <c r="L3694" s="171" t="str">
        <f t="shared" si="305"/>
        <v>-</v>
      </c>
      <c r="M3694" s="172">
        <f t="shared" si="304"/>
        <v>0</v>
      </c>
      <c r="N3694" s="172">
        <f t="shared" si="306"/>
        <v>0</v>
      </c>
      <c r="O3694" s="172">
        <f t="shared" si="303"/>
        <v>0</v>
      </c>
      <c r="P3694" s="172">
        <f t="shared" si="307"/>
        <v>0</v>
      </c>
    </row>
    <row r="3695" spans="12:16" ht="15" customHeight="1" x14ac:dyDescent="0.3">
      <c r="L3695" s="171" t="str">
        <f t="shared" si="305"/>
        <v>-</v>
      </c>
      <c r="M3695" s="172">
        <f t="shared" si="304"/>
        <v>0</v>
      </c>
      <c r="N3695" s="172">
        <f t="shared" si="306"/>
        <v>0</v>
      </c>
      <c r="O3695" s="172">
        <f t="shared" si="303"/>
        <v>0</v>
      </c>
      <c r="P3695" s="172">
        <f t="shared" si="307"/>
        <v>0</v>
      </c>
    </row>
    <row r="3696" spans="12:16" ht="15" customHeight="1" x14ac:dyDescent="0.3">
      <c r="L3696" s="171" t="str">
        <f t="shared" si="305"/>
        <v>-</v>
      </c>
      <c r="M3696" s="172">
        <f t="shared" si="304"/>
        <v>0</v>
      </c>
      <c r="N3696" s="172">
        <f t="shared" si="306"/>
        <v>0</v>
      </c>
      <c r="O3696" s="172">
        <f t="shared" si="303"/>
        <v>0</v>
      </c>
      <c r="P3696" s="172">
        <f t="shared" si="307"/>
        <v>0</v>
      </c>
    </row>
    <row r="3697" spans="12:16" ht="15" customHeight="1" x14ac:dyDescent="0.3">
      <c r="L3697" s="171" t="str">
        <f t="shared" si="305"/>
        <v>-</v>
      </c>
      <c r="M3697" s="172">
        <f t="shared" si="304"/>
        <v>0</v>
      </c>
      <c r="N3697" s="172">
        <f t="shared" si="306"/>
        <v>0</v>
      </c>
      <c r="O3697" s="172">
        <f t="shared" si="303"/>
        <v>0</v>
      </c>
      <c r="P3697" s="172">
        <f t="shared" si="307"/>
        <v>0</v>
      </c>
    </row>
    <row r="3698" spans="12:16" ht="15" customHeight="1" x14ac:dyDescent="0.3">
      <c r="L3698" s="171" t="str">
        <f t="shared" si="305"/>
        <v>-</v>
      </c>
      <c r="M3698" s="172">
        <f t="shared" si="304"/>
        <v>0</v>
      </c>
      <c r="N3698" s="172">
        <f t="shared" si="306"/>
        <v>0</v>
      </c>
      <c r="O3698" s="172">
        <f t="shared" si="303"/>
        <v>0</v>
      </c>
      <c r="P3698" s="172">
        <f t="shared" si="307"/>
        <v>0</v>
      </c>
    </row>
    <row r="3699" spans="12:16" ht="15" customHeight="1" x14ac:dyDescent="0.3">
      <c r="L3699" s="171" t="str">
        <f t="shared" si="305"/>
        <v>-</v>
      </c>
      <c r="M3699" s="172">
        <f t="shared" si="304"/>
        <v>0</v>
      </c>
      <c r="N3699" s="172">
        <f t="shared" si="306"/>
        <v>0</v>
      </c>
      <c r="O3699" s="172">
        <f t="shared" si="303"/>
        <v>0</v>
      </c>
      <c r="P3699" s="172">
        <f t="shared" si="307"/>
        <v>0</v>
      </c>
    </row>
    <row r="3700" spans="12:16" ht="15" customHeight="1" x14ac:dyDescent="0.3">
      <c r="L3700" s="171" t="str">
        <f t="shared" si="305"/>
        <v>-</v>
      </c>
      <c r="M3700" s="172">
        <f t="shared" si="304"/>
        <v>0</v>
      </c>
      <c r="N3700" s="172">
        <f t="shared" si="306"/>
        <v>0</v>
      </c>
      <c r="O3700" s="172">
        <f t="shared" si="303"/>
        <v>0</v>
      </c>
      <c r="P3700" s="172">
        <f t="shared" si="307"/>
        <v>0</v>
      </c>
    </row>
    <row r="3701" spans="12:16" ht="15" customHeight="1" x14ac:dyDescent="0.3">
      <c r="L3701" s="171" t="str">
        <f t="shared" si="305"/>
        <v>-</v>
      </c>
      <c r="M3701" s="172">
        <f t="shared" si="304"/>
        <v>0</v>
      </c>
      <c r="N3701" s="172">
        <f t="shared" si="306"/>
        <v>0</v>
      </c>
      <c r="O3701" s="172">
        <f t="shared" si="303"/>
        <v>0</v>
      </c>
      <c r="P3701" s="172">
        <f t="shared" si="307"/>
        <v>0</v>
      </c>
    </row>
    <row r="3702" spans="12:16" ht="15" customHeight="1" x14ac:dyDescent="0.3">
      <c r="L3702" s="171" t="str">
        <f t="shared" si="305"/>
        <v>-</v>
      </c>
      <c r="M3702" s="172">
        <f t="shared" si="304"/>
        <v>0</v>
      </c>
      <c r="N3702" s="172">
        <f t="shared" si="306"/>
        <v>0</v>
      </c>
      <c r="O3702" s="172">
        <f t="shared" si="303"/>
        <v>0</v>
      </c>
      <c r="P3702" s="172">
        <f t="shared" si="307"/>
        <v>0</v>
      </c>
    </row>
    <row r="3703" spans="12:16" ht="15" customHeight="1" x14ac:dyDescent="0.3">
      <c r="L3703" s="171" t="str">
        <f t="shared" si="305"/>
        <v>-</v>
      </c>
      <c r="M3703" s="172">
        <f t="shared" si="304"/>
        <v>0</v>
      </c>
      <c r="N3703" s="172">
        <f t="shared" si="306"/>
        <v>0</v>
      </c>
      <c r="O3703" s="172">
        <f t="shared" si="303"/>
        <v>0</v>
      </c>
      <c r="P3703" s="172">
        <f t="shared" si="307"/>
        <v>0</v>
      </c>
    </row>
    <row r="3704" spans="12:16" ht="15" customHeight="1" x14ac:dyDescent="0.3">
      <c r="L3704" s="171" t="str">
        <f t="shared" si="305"/>
        <v>-</v>
      </c>
      <c r="M3704" s="172">
        <f t="shared" si="304"/>
        <v>0</v>
      </c>
      <c r="N3704" s="172">
        <f t="shared" si="306"/>
        <v>0</v>
      </c>
      <c r="O3704" s="172">
        <f t="shared" si="303"/>
        <v>0</v>
      </c>
      <c r="P3704" s="172">
        <f t="shared" si="307"/>
        <v>0</v>
      </c>
    </row>
    <row r="3705" spans="12:16" ht="15" customHeight="1" x14ac:dyDescent="0.3">
      <c r="L3705" s="171" t="str">
        <f t="shared" si="305"/>
        <v>-</v>
      </c>
      <c r="M3705" s="172">
        <f t="shared" si="304"/>
        <v>0</v>
      </c>
      <c r="N3705" s="172">
        <f t="shared" si="306"/>
        <v>0</v>
      </c>
      <c r="O3705" s="172">
        <f t="shared" si="303"/>
        <v>0</v>
      </c>
      <c r="P3705" s="172">
        <f t="shared" si="307"/>
        <v>0</v>
      </c>
    </row>
    <row r="3706" spans="12:16" ht="15" customHeight="1" x14ac:dyDescent="0.3">
      <c r="L3706" s="171" t="str">
        <f t="shared" si="305"/>
        <v>-</v>
      </c>
      <c r="M3706" s="172">
        <f t="shared" si="304"/>
        <v>0</v>
      </c>
      <c r="N3706" s="172">
        <f t="shared" si="306"/>
        <v>0</v>
      </c>
      <c r="O3706" s="172">
        <f t="shared" si="303"/>
        <v>0</v>
      </c>
      <c r="P3706" s="172">
        <f t="shared" si="307"/>
        <v>0</v>
      </c>
    </row>
    <row r="3707" spans="12:16" ht="15" customHeight="1" x14ac:dyDescent="0.3">
      <c r="L3707" s="171" t="str">
        <f t="shared" si="305"/>
        <v>-</v>
      </c>
      <c r="M3707" s="172">
        <f t="shared" si="304"/>
        <v>0</v>
      </c>
      <c r="N3707" s="172">
        <f t="shared" si="306"/>
        <v>0</v>
      </c>
      <c r="O3707" s="172">
        <f t="shared" si="303"/>
        <v>0</v>
      </c>
      <c r="P3707" s="172">
        <f t="shared" si="307"/>
        <v>0</v>
      </c>
    </row>
    <row r="3708" spans="12:16" ht="15" customHeight="1" x14ac:dyDescent="0.3">
      <c r="L3708" s="171" t="str">
        <f t="shared" si="305"/>
        <v>-</v>
      </c>
      <c r="M3708" s="172">
        <f t="shared" si="304"/>
        <v>0</v>
      </c>
      <c r="N3708" s="172">
        <f t="shared" si="306"/>
        <v>0</v>
      </c>
      <c r="O3708" s="172">
        <f t="shared" si="303"/>
        <v>0</v>
      </c>
      <c r="P3708" s="172">
        <f t="shared" si="307"/>
        <v>0</v>
      </c>
    </row>
    <row r="3709" spans="12:16" ht="15" customHeight="1" x14ac:dyDescent="0.3">
      <c r="L3709" s="171" t="str">
        <f t="shared" si="305"/>
        <v>-</v>
      </c>
      <c r="M3709" s="172">
        <f t="shared" si="304"/>
        <v>0</v>
      </c>
      <c r="N3709" s="172">
        <f t="shared" si="306"/>
        <v>0</v>
      </c>
      <c r="O3709" s="172">
        <f t="shared" si="303"/>
        <v>0</v>
      </c>
      <c r="P3709" s="172">
        <f t="shared" si="307"/>
        <v>0</v>
      </c>
    </row>
    <row r="3710" spans="12:16" ht="15" customHeight="1" x14ac:dyDescent="0.3">
      <c r="L3710" s="171" t="str">
        <f t="shared" si="305"/>
        <v>-</v>
      </c>
      <c r="M3710" s="172">
        <f t="shared" si="304"/>
        <v>0</v>
      </c>
      <c r="N3710" s="172">
        <f t="shared" si="306"/>
        <v>0</v>
      </c>
      <c r="O3710" s="172">
        <f t="shared" si="303"/>
        <v>0</v>
      </c>
      <c r="P3710" s="172">
        <f t="shared" si="307"/>
        <v>0</v>
      </c>
    </row>
    <row r="3711" spans="12:16" ht="15" customHeight="1" x14ac:dyDescent="0.3">
      <c r="L3711" s="171" t="str">
        <f t="shared" si="305"/>
        <v>-</v>
      </c>
      <c r="M3711" s="172">
        <f t="shared" si="304"/>
        <v>0</v>
      </c>
      <c r="N3711" s="172">
        <f t="shared" si="306"/>
        <v>0</v>
      </c>
      <c r="O3711" s="172">
        <f t="shared" si="303"/>
        <v>0</v>
      </c>
      <c r="P3711" s="172">
        <f t="shared" si="307"/>
        <v>0</v>
      </c>
    </row>
    <row r="3712" spans="12:16" ht="15" customHeight="1" x14ac:dyDescent="0.3">
      <c r="L3712" s="171" t="str">
        <f t="shared" si="305"/>
        <v>-</v>
      </c>
      <c r="M3712" s="172">
        <f t="shared" si="304"/>
        <v>0</v>
      </c>
      <c r="N3712" s="172">
        <f t="shared" si="306"/>
        <v>0</v>
      </c>
      <c r="O3712" s="172">
        <f t="shared" si="303"/>
        <v>0</v>
      </c>
      <c r="P3712" s="172">
        <f t="shared" si="307"/>
        <v>0</v>
      </c>
    </row>
    <row r="3713" spans="12:16" ht="15" customHeight="1" x14ac:dyDescent="0.3">
      <c r="L3713" s="171" t="str">
        <f t="shared" si="305"/>
        <v>-</v>
      </c>
      <c r="M3713" s="172">
        <f t="shared" si="304"/>
        <v>0</v>
      </c>
      <c r="N3713" s="172">
        <f t="shared" si="306"/>
        <v>0</v>
      </c>
      <c r="O3713" s="172">
        <f t="shared" si="303"/>
        <v>0</v>
      </c>
      <c r="P3713" s="172">
        <f t="shared" si="307"/>
        <v>0</v>
      </c>
    </row>
    <row r="3714" spans="12:16" ht="15" customHeight="1" x14ac:dyDescent="0.3">
      <c r="L3714" s="171" t="str">
        <f t="shared" si="305"/>
        <v>-</v>
      </c>
      <c r="M3714" s="172">
        <f t="shared" si="304"/>
        <v>0</v>
      </c>
      <c r="N3714" s="172">
        <f t="shared" si="306"/>
        <v>0</v>
      </c>
      <c r="O3714" s="172">
        <f t="shared" si="303"/>
        <v>0</v>
      </c>
      <c r="P3714" s="172">
        <f t="shared" si="307"/>
        <v>0</v>
      </c>
    </row>
    <row r="3715" spans="12:16" ht="15" customHeight="1" x14ac:dyDescent="0.3">
      <c r="L3715" s="171" t="str">
        <f t="shared" si="305"/>
        <v>-</v>
      </c>
      <c r="M3715" s="172">
        <f t="shared" si="304"/>
        <v>0</v>
      </c>
      <c r="N3715" s="172">
        <f t="shared" si="306"/>
        <v>0</v>
      </c>
      <c r="O3715" s="172">
        <f t="shared" si="303"/>
        <v>0</v>
      </c>
      <c r="P3715" s="172">
        <f t="shared" si="307"/>
        <v>0</v>
      </c>
    </row>
    <row r="3716" spans="12:16" ht="15" customHeight="1" x14ac:dyDescent="0.3">
      <c r="L3716" s="171" t="str">
        <f t="shared" si="305"/>
        <v>-</v>
      </c>
      <c r="M3716" s="172">
        <f t="shared" si="304"/>
        <v>0</v>
      </c>
      <c r="N3716" s="172">
        <f t="shared" si="306"/>
        <v>0</v>
      </c>
      <c r="O3716" s="172">
        <f t="shared" si="303"/>
        <v>0</v>
      </c>
      <c r="P3716" s="172">
        <f t="shared" si="307"/>
        <v>0</v>
      </c>
    </row>
    <row r="3717" spans="12:16" ht="15" customHeight="1" x14ac:dyDescent="0.3">
      <c r="L3717" s="171" t="str">
        <f t="shared" si="305"/>
        <v>-</v>
      </c>
      <c r="M3717" s="172">
        <f t="shared" si="304"/>
        <v>0</v>
      </c>
      <c r="N3717" s="172">
        <f t="shared" si="306"/>
        <v>0</v>
      </c>
      <c r="O3717" s="172">
        <f t="shared" si="303"/>
        <v>0</v>
      </c>
      <c r="P3717" s="172">
        <f t="shared" si="307"/>
        <v>0</v>
      </c>
    </row>
    <row r="3718" spans="12:16" ht="15" customHeight="1" x14ac:dyDescent="0.3">
      <c r="L3718" s="171" t="str">
        <f t="shared" si="305"/>
        <v>-</v>
      </c>
      <c r="M3718" s="172">
        <f t="shared" si="304"/>
        <v>0</v>
      </c>
      <c r="N3718" s="172">
        <f t="shared" si="306"/>
        <v>0</v>
      </c>
      <c r="O3718" s="172">
        <f t="shared" si="303"/>
        <v>0</v>
      </c>
      <c r="P3718" s="172">
        <f t="shared" si="307"/>
        <v>0</v>
      </c>
    </row>
    <row r="3719" spans="12:16" ht="15" customHeight="1" x14ac:dyDescent="0.3">
      <c r="L3719" s="171" t="str">
        <f t="shared" si="305"/>
        <v>-</v>
      </c>
      <c r="M3719" s="172">
        <f t="shared" si="304"/>
        <v>0</v>
      </c>
      <c r="N3719" s="172">
        <f t="shared" si="306"/>
        <v>0</v>
      </c>
      <c r="O3719" s="172">
        <f t="shared" si="303"/>
        <v>0</v>
      </c>
      <c r="P3719" s="172">
        <f t="shared" si="307"/>
        <v>0</v>
      </c>
    </row>
    <row r="3720" spans="12:16" ht="15" customHeight="1" x14ac:dyDescent="0.3">
      <c r="L3720" s="171" t="str">
        <f t="shared" si="305"/>
        <v>-</v>
      </c>
      <c r="M3720" s="172">
        <f t="shared" si="304"/>
        <v>0</v>
      </c>
      <c r="N3720" s="172">
        <f t="shared" si="306"/>
        <v>0</v>
      </c>
      <c r="O3720" s="172">
        <f t="shared" si="303"/>
        <v>0</v>
      </c>
      <c r="P3720" s="172">
        <f t="shared" si="307"/>
        <v>0</v>
      </c>
    </row>
    <row r="3721" spans="12:16" ht="15" customHeight="1" x14ac:dyDescent="0.3">
      <c r="L3721" s="171" t="str">
        <f t="shared" si="305"/>
        <v>-</v>
      </c>
      <c r="M3721" s="172">
        <f t="shared" si="304"/>
        <v>0</v>
      </c>
      <c r="N3721" s="172">
        <f t="shared" si="306"/>
        <v>0</v>
      </c>
      <c r="O3721" s="172">
        <f t="shared" si="303"/>
        <v>0</v>
      </c>
      <c r="P3721" s="172">
        <f t="shared" si="307"/>
        <v>0</v>
      </c>
    </row>
    <row r="3722" spans="12:16" ht="15" customHeight="1" x14ac:dyDescent="0.3">
      <c r="L3722" s="171" t="str">
        <f t="shared" si="305"/>
        <v>-</v>
      </c>
      <c r="M3722" s="172">
        <f t="shared" si="304"/>
        <v>0</v>
      </c>
      <c r="N3722" s="172">
        <f t="shared" si="306"/>
        <v>0</v>
      </c>
      <c r="O3722" s="172">
        <f t="shared" si="303"/>
        <v>0</v>
      </c>
      <c r="P3722" s="172">
        <f t="shared" si="307"/>
        <v>0</v>
      </c>
    </row>
    <row r="3723" spans="12:16" ht="15" customHeight="1" x14ac:dyDescent="0.3">
      <c r="L3723" s="171" t="str">
        <f t="shared" si="305"/>
        <v>-</v>
      </c>
      <c r="M3723" s="172">
        <f t="shared" si="304"/>
        <v>0</v>
      </c>
      <c r="N3723" s="172">
        <f t="shared" si="306"/>
        <v>0</v>
      </c>
      <c r="O3723" s="172">
        <f t="shared" ref="O3723:O3786" si="308">IFERROR(IF(ISNUMBER(N3722),N3722,$E$8)*IF(L3723&gt;=$J$8,$E$12,$E$12)/IF(MOD(YEAR(L3723),4),365,366)*IF(ISBLANK(L3722),L3723-$F$5,L3723-L3722),0)</f>
        <v>0</v>
      </c>
      <c r="P3723" s="172">
        <f t="shared" si="307"/>
        <v>0</v>
      </c>
    </row>
    <row r="3724" spans="12:16" ht="15" customHeight="1" x14ac:dyDescent="0.3">
      <c r="L3724" s="171" t="str">
        <f t="shared" si="305"/>
        <v>-</v>
      </c>
      <c r="M3724" s="172">
        <f t="shared" si="304"/>
        <v>0</v>
      </c>
      <c r="N3724" s="172">
        <f t="shared" si="306"/>
        <v>0</v>
      </c>
      <c r="O3724" s="172">
        <f t="shared" si="308"/>
        <v>0</v>
      </c>
      <c r="P3724" s="172">
        <f t="shared" si="307"/>
        <v>0</v>
      </c>
    </row>
    <row r="3725" spans="12:16" ht="15" customHeight="1" x14ac:dyDescent="0.3">
      <c r="L3725" s="171" t="str">
        <f t="shared" si="305"/>
        <v>-</v>
      </c>
      <c r="M3725" s="172">
        <f t="shared" si="304"/>
        <v>0</v>
      </c>
      <c r="N3725" s="172">
        <f t="shared" si="306"/>
        <v>0</v>
      </c>
      <c r="O3725" s="172">
        <f t="shared" si="308"/>
        <v>0</v>
      </c>
      <c r="P3725" s="172">
        <f t="shared" si="307"/>
        <v>0</v>
      </c>
    </row>
    <row r="3726" spans="12:16" ht="15" customHeight="1" x14ac:dyDescent="0.3">
      <c r="L3726" s="171" t="str">
        <f t="shared" si="305"/>
        <v>-</v>
      </c>
      <c r="M3726" s="172">
        <f t="shared" si="304"/>
        <v>0</v>
      </c>
      <c r="N3726" s="172">
        <f t="shared" si="306"/>
        <v>0</v>
      </c>
      <c r="O3726" s="172">
        <f t="shared" si="308"/>
        <v>0</v>
      </c>
      <c r="P3726" s="172">
        <f t="shared" si="307"/>
        <v>0</v>
      </c>
    </row>
    <row r="3727" spans="12:16" ht="15" customHeight="1" x14ac:dyDescent="0.3">
      <c r="L3727" s="171" t="str">
        <f t="shared" si="305"/>
        <v>-</v>
      </c>
      <c r="M3727" s="172">
        <f t="shared" si="304"/>
        <v>0</v>
      </c>
      <c r="N3727" s="172">
        <f t="shared" si="306"/>
        <v>0</v>
      </c>
      <c r="O3727" s="172">
        <f t="shared" si="308"/>
        <v>0</v>
      </c>
      <c r="P3727" s="172">
        <f t="shared" si="307"/>
        <v>0</v>
      </c>
    </row>
    <row r="3728" spans="12:16" ht="15" customHeight="1" x14ac:dyDescent="0.3">
      <c r="L3728" s="171" t="str">
        <f t="shared" si="305"/>
        <v>-</v>
      </c>
      <c r="M3728" s="172">
        <f t="shared" si="304"/>
        <v>0</v>
      </c>
      <c r="N3728" s="172">
        <f t="shared" si="306"/>
        <v>0</v>
      </c>
      <c r="O3728" s="172">
        <f t="shared" si="308"/>
        <v>0</v>
      </c>
      <c r="P3728" s="172">
        <f t="shared" si="307"/>
        <v>0</v>
      </c>
    </row>
    <row r="3729" spans="12:16" ht="15" customHeight="1" x14ac:dyDescent="0.3">
      <c r="L3729" s="171" t="str">
        <f t="shared" si="305"/>
        <v>-</v>
      </c>
      <c r="M3729" s="172">
        <f t="shared" si="304"/>
        <v>0</v>
      </c>
      <c r="N3729" s="172">
        <f t="shared" si="306"/>
        <v>0</v>
      </c>
      <c r="O3729" s="172">
        <f t="shared" si="308"/>
        <v>0</v>
      </c>
      <c r="P3729" s="172">
        <f t="shared" si="307"/>
        <v>0</v>
      </c>
    </row>
    <row r="3730" spans="12:16" ht="15" customHeight="1" x14ac:dyDescent="0.3">
      <c r="L3730" s="171" t="str">
        <f t="shared" si="305"/>
        <v>-</v>
      </c>
      <c r="M3730" s="172">
        <f t="shared" si="304"/>
        <v>0</v>
      </c>
      <c r="N3730" s="172">
        <f t="shared" si="306"/>
        <v>0</v>
      </c>
      <c r="O3730" s="172">
        <f t="shared" si="308"/>
        <v>0</v>
      </c>
      <c r="P3730" s="172">
        <f t="shared" si="307"/>
        <v>0</v>
      </c>
    </row>
    <row r="3731" spans="12:16" ht="15" customHeight="1" x14ac:dyDescent="0.3">
      <c r="L3731" s="171" t="str">
        <f t="shared" si="305"/>
        <v>-</v>
      </c>
      <c r="M3731" s="172">
        <f t="shared" ref="M3731:M3794" si="309">IFERROR(VLOOKUP(L3731,$B$19:$E$80,4,FALSE),0)</f>
        <v>0</v>
      </c>
      <c r="N3731" s="172">
        <f t="shared" si="306"/>
        <v>0</v>
      </c>
      <c r="O3731" s="172">
        <f t="shared" si="308"/>
        <v>0</v>
      </c>
      <c r="P3731" s="172">
        <f t="shared" si="307"/>
        <v>0</v>
      </c>
    </row>
    <row r="3732" spans="12:16" ht="15" customHeight="1" x14ac:dyDescent="0.3">
      <c r="L3732" s="171" t="str">
        <f t="shared" ref="L3732:L3795" si="310">IFERROR(IF(MAX(L3731+1,$F$5+1)&gt;$J$10,"-",MAX(L3731+1,$F$5+1)),"-")</f>
        <v>-</v>
      </c>
      <c r="M3732" s="172">
        <f t="shared" si="309"/>
        <v>0</v>
      </c>
      <c r="N3732" s="172">
        <f t="shared" ref="N3732:N3795" si="311">IF(ISNUMBER(N3731),N3731-M3732,$E$8)</f>
        <v>0</v>
      </c>
      <c r="O3732" s="172">
        <f t="shared" si="308"/>
        <v>0</v>
      </c>
      <c r="P3732" s="172">
        <f t="shared" ref="P3732:P3795" si="312">IFERROR(IF(ISNUMBER(N3731),N3731,$E$8)*3%/IF(MOD(YEAR(L3732),4),365,366)*IF(ISBLANK(L3731),(L3732-$F$5),L3732-L3731),0)</f>
        <v>0</v>
      </c>
    </row>
    <row r="3733" spans="12:16" ht="15" customHeight="1" x14ac:dyDescent="0.3">
      <c r="L3733" s="171" t="str">
        <f t="shared" si="310"/>
        <v>-</v>
      </c>
      <c r="M3733" s="172">
        <f t="shared" si="309"/>
        <v>0</v>
      </c>
      <c r="N3733" s="172">
        <f t="shared" si="311"/>
        <v>0</v>
      </c>
      <c r="O3733" s="172">
        <f t="shared" si="308"/>
        <v>0</v>
      </c>
      <c r="P3733" s="172">
        <f t="shared" si="312"/>
        <v>0</v>
      </c>
    </row>
    <row r="3734" spans="12:16" ht="15" customHeight="1" x14ac:dyDescent="0.3">
      <c r="L3734" s="171" t="str">
        <f t="shared" si="310"/>
        <v>-</v>
      </c>
      <c r="M3734" s="172">
        <f t="shared" si="309"/>
        <v>0</v>
      </c>
      <c r="N3734" s="172">
        <f t="shared" si="311"/>
        <v>0</v>
      </c>
      <c r="O3734" s="172">
        <f t="shared" si="308"/>
        <v>0</v>
      </c>
      <c r="P3734" s="172">
        <f t="shared" si="312"/>
        <v>0</v>
      </c>
    </row>
    <row r="3735" spans="12:16" ht="15" customHeight="1" x14ac:dyDescent="0.3">
      <c r="L3735" s="171" t="str">
        <f t="shared" si="310"/>
        <v>-</v>
      </c>
      <c r="M3735" s="172">
        <f t="shared" si="309"/>
        <v>0</v>
      </c>
      <c r="N3735" s="172">
        <f t="shared" si="311"/>
        <v>0</v>
      </c>
      <c r="O3735" s="172">
        <f t="shared" si="308"/>
        <v>0</v>
      </c>
      <c r="P3735" s="172">
        <f t="shared" si="312"/>
        <v>0</v>
      </c>
    </row>
    <row r="3736" spans="12:16" ht="15" customHeight="1" x14ac:dyDescent="0.3">
      <c r="L3736" s="171" t="str">
        <f t="shared" si="310"/>
        <v>-</v>
      </c>
      <c r="M3736" s="172">
        <f t="shared" si="309"/>
        <v>0</v>
      </c>
      <c r="N3736" s="172">
        <f t="shared" si="311"/>
        <v>0</v>
      </c>
      <c r="O3736" s="172">
        <f t="shared" si="308"/>
        <v>0</v>
      </c>
      <c r="P3736" s="172">
        <f t="shared" si="312"/>
        <v>0</v>
      </c>
    </row>
    <row r="3737" spans="12:16" ht="15" customHeight="1" x14ac:dyDescent="0.3">
      <c r="L3737" s="171" t="str">
        <f t="shared" si="310"/>
        <v>-</v>
      </c>
      <c r="M3737" s="172">
        <f t="shared" si="309"/>
        <v>0</v>
      </c>
      <c r="N3737" s="172">
        <f t="shared" si="311"/>
        <v>0</v>
      </c>
      <c r="O3737" s="172">
        <f t="shared" si="308"/>
        <v>0</v>
      </c>
      <c r="P3737" s="172">
        <f t="shared" si="312"/>
        <v>0</v>
      </c>
    </row>
    <row r="3738" spans="12:16" ht="15" customHeight="1" x14ac:dyDescent="0.3">
      <c r="L3738" s="171" t="str">
        <f t="shared" si="310"/>
        <v>-</v>
      </c>
      <c r="M3738" s="172">
        <f t="shared" si="309"/>
        <v>0</v>
      </c>
      <c r="N3738" s="172">
        <f t="shared" si="311"/>
        <v>0</v>
      </c>
      <c r="O3738" s="172">
        <f t="shared" si="308"/>
        <v>0</v>
      </c>
      <c r="P3738" s="172">
        <f t="shared" si="312"/>
        <v>0</v>
      </c>
    </row>
    <row r="3739" spans="12:16" ht="15" customHeight="1" x14ac:dyDescent="0.3">
      <c r="L3739" s="171" t="str">
        <f t="shared" si="310"/>
        <v>-</v>
      </c>
      <c r="M3739" s="172">
        <f t="shared" si="309"/>
        <v>0</v>
      </c>
      <c r="N3739" s="172">
        <f t="shared" si="311"/>
        <v>0</v>
      </c>
      <c r="O3739" s="172">
        <f t="shared" si="308"/>
        <v>0</v>
      </c>
      <c r="P3739" s="172">
        <f t="shared" si="312"/>
        <v>0</v>
      </c>
    </row>
    <row r="3740" spans="12:16" ht="15" customHeight="1" x14ac:dyDescent="0.3">
      <c r="L3740" s="171" t="str">
        <f t="shared" si="310"/>
        <v>-</v>
      </c>
      <c r="M3740" s="172">
        <f t="shared" si="309"/>
        <v>0</v>
      </c>
      <c r="N3740" s="172">
        <f t="shared" si="311"/>
        <v>0</v>
      </c>
      <c r="O3740" s="172">
        <f t="shared" si="308"/>
        <v>0</v>
      </c>
      <c r="P3740" s="172">
        <f t="shared" si="312"/>
        <v>0</v>
      </c>
    </row>
    <row r="3741" spans="12:16" ht="15" customHeight="1" x14ac:dyDescent="0.3">
      <c r="L3741" s="171" t="str">
        <f t="shared" si="310"/>
        <v>-</v>
      </c>
      <c r="M3741" s="172">
        <f t="shared" si="309"/>
        <v>0</v>
      </c>
      <c r="N3741" s="172">
        <f t="shared" si="311"/>
        <v>0</v>
      </c>
      <c r="O3741" s="172">
        <f t="shared" si="308"/>
        <v>0</v>
      </c>
      <c r="P3741" s="172">
        <f t="shared" si="312"/>
        <v>0</v>
      </c>
    </row>
    <row r="3742" spans="12:16" ht="15" customHeight="1" x14ac:dyDescent="0.3">
      <c r="L3742" s="171" t="str">
        <f t="shared" si="310"/>
        <v>-</v>
      </c>
      <c r="M3742" s="172">
        <f t="shared" si="309"/>
        <v>0</v>
      </c>
      <c r="N3742" s="172">
        <f t="shared" si="311"/>
        <v>0</v>
      </c>
      <c r="O3742" s="172">
        <f t="shared" si="308"/>
        <v>0</v>
      </c>
      <c r="P3742" s="172">
        <f t="shared" si="312"/>
        <v>0</v>
      </c>
    </row>
    <row r="3743" spans="12:16" ht="15" customHeight="1" x14ac:dyDescent="0.3">
      <c r="L3743" s="171" t="str">
        <f t="shared" si="310"/>
        <v>-</v>
      </c>
      <c r="M3743" s="172">
        <f t="shared" si="309"/>
        <v>0</v>
      </c>
      <c r="N3743" s="172">
        <f t="shared" si="311"/>
        <v>0</v>
      </c>
      <c r="O3743" s="172">
        <f t="shared" si="308"/>
        <v>0</v>
      </c>
      <c r="P3743" s="172">
        <f t="shared" si="312"/>
        <v>0</v>
      </c>
    </row>
    <row r="3744" spans="12:16" ht="15" customHeight="1" x14ac:dyDescent="0.3">
      <c r="L3744" s="171" t="str">
        <f t="shared" si="310"/>
        <v>-</v>
      </c>
      <c r="M3744" s="172">
        <f t="shared" si="309"/>
        <v>0</v>
      </c>
      <c r="N3744" s="172">
        <f t="shared" si="311"/>
        <v>0</v>
      </c>
      <c r="O3744" s="172">
        <f t="shared" si="308"/>
        <v>0</v>
      </c>
      <c r="P3744" s="172">
        <f t="shared" si="312"/>
        <v>0</v>
      </c>
    </row>
    <row r="3745" spans="12:16" ht="15" customHeight="1" x14ac:dyDescent="0.3">
      <c r="L3745" s="171" t="str">
        <f t="shared" si="310"/>
        <v>-</v>
      </c>
      <c r="M3745" s="172">
        <f t="shared" si="309"/>
        <v>0</v>
      </c>
      <c r="N3745" s="172">
        <f t="shared" si="311"/>
        <v>0</v>
      </c>
      <c r="O3745" s="172">
        <f t="shared" si="308"/>
        <v>0</v>
      </c>
      <c r="P3745" s="172">
        <f t="shared" si="312"/>
        <v>0</v>
      </c>
    </row>
    <row r="3746" spans="12:16" ht="15" customHeight="1" x14ac:dyDescent="0.3">
      <c r="L3746" s="171" t="str">
        <f t="shared" si="310"/>
        <v>-</v>
      </c>
      <c r="M3746" s="172">
        <f t="shared" si="309"/>
        <v>0</v>
      </c>
      <c r="N3746" s="172">
        <f t="shared" si="311"/>
        <v>0</v>
      </c>
      <c r="O3746" s="172">
        <f t="shared" si="308"/>
        <v>0</v>
      </c>
      <c r="P3746" s="172">
        <f t="shared" si="312"/>
        <v>0</v>
      </c>
    </row>
    <row r="3747" spans="12:16" ht="15" customHeight="1" x14ac:dyDescent="0.3">
      <c r="L3747" s="171" t="str">
        <f t="shared" si="310"/>
        <v>-</v>
      </c>
      <c r="M3747" s="172">
        <f t="shared" si="309"/>
        <v>0</v>
      </c>
      <c r="N3747" s="172">
        <f t="shared" si="311"/>
        <v>0</v>
      </c>
      <c r="O3747" s="172">
        <f t="shared" si="308"/>
        <v>0</v>
      </c>
      <c r="P3747" s="172">
        <f t="shared" si="312"/>
        <v>0</v>
      </c>
    </row>
    <row r="3748" spans="12:16" ht="15" customHeight="1" x14ac:dyDescent="0.3">
      <c r="L3748" s="171" t="str">
        <f t="shared" si="310"/>
        <v>-</v>
      </c>
      <c r="M3748" s="172">
        <f t="shared" si="309"/>
        <v>0</v>
      </c>
      <c r="N3748" s="172">
        <f t="shared" si="311"/>
        <v>0</v>
      </c>
      <c r="O3748" s="172">
        <f t="shared" si="308"/>
        <v>0</v>
      </c>
      <c r="P3748" s="172">
        <f t="shared" si="312"/>
        <v>0</v>
      </c>
    </row>
    <row r="3749" spans="12:16" ht="15" customHeight="1" x14ac:dyDescent="0.3">
      <c r="L3749" s="171" t="str">
        <f t="shared" si="310"/>
        <v>-</v>
      </c>
      <c r="M3749" s="172">
        <f t="shared" si="309"/>
        <v>0</v>
      </c>
      <c r="N3749" s="172">
        <f t="shared" si="311"/>
        <v>0</v>
      </c>
      <c r="O3749" s="172">
        <f t="shared" si="308"/>
        <v>0</v>
      </c>
      <c r="P3749" s="172">
        <f t="shared" si="312"/>
        <v>0</v>
      </c>
    </row>
    <row r="3750" spans="12:16" ht="15" customHeight="1" x14ac:dyDescent="0.3">
      <c r="L3750" s="171" t="str">
        <f t="shared" si="310"/>
        <v>-</v>
      </c>
      <c r="M3750" s="172">
        <f t="shared" si="309"/>
        <v>0</v>
      </c>
      <c r="N3750" s="172">
        <f t="shared" si="311"/>
        <v>0</v>
      </c>
      <c r="O3750" s="172">
        <f t="shared" si="308"/>
        <v>0</v>
      </c>
      <c r="P3750" s="172">
        <f t="shared" si="312"/>
        <v>0</v>
      </c>
    </row>
    <row r="3751" spans="12:16" ht="15" customHeight="1" x14ac:dyDescent="0.3">
      <c r="L3751" s="171" t="str">
        <f t="shared" si="310"/>
        <v>-</v>
      </c>
      <c r="M3751" s="172">
        <f t="shared" si="309"/>
        <v>0</v>
      </c>
      <c r="N3751" s="172">
        <f t="shared" si="311"/>
        <v>0</v>
      </c>
      <c r="O3751" s="172">
        <f t="shared" si="308"/>
        <v>0</v>
      </c>
      <c r="P3751" s="172">
        <f t="shared" si="312"/>
        <v>0</v>
      </c>
    </row>
    <row r="3752" spans="12:16" ht="15" customHeight="1" x14ac:dyDescent="0.3">
      <c r="L3752" s="171" t="str">
        <f t="shared" si="310"/>
        <v>-</v>
      </c>
      <c r="M3752" s="172">
        <f t="shared" si="309"/>
        <v>0</v>
      </c>
      <c r="N3752" s="172">
        <f t="shared" si="311"/>
        <v>0</v>
      </c>
      <c r="O3752" s="172">
        <f t="shared" si="308"/>
        <v>0</v>
      </c>
      <c r="P3752" s="172">
        <f t="shared" si="312"/>
        <v>0</v>
      </c>
    </row>
    <row r="3753" spans="12:16" ht="15" customHeight="1" x14ac:dyDescent="0.3">
      <c r="L3753" s="171" t="str">
        <f t="shared" si="310"/>
        <v>-</v>
      </c>
      <c r="M3753" s="172">
        <f t="shared" si="309"/>
        <v>0</v>
      </c>
      <c r="N3753" s="172">
        <f t="shared" si="311"/>
        <v>0</v>
      </c>
      <c r="O3753" s="172">
        <f t="shared" si="308"/>
        <v>0</v>
      </c>
      <c r="P3753" s="172">
        <f t="shared" si="312"/>
        <v>0</v>
      </c>
    </row>
    <row r="3754" spans="12:16" ht="15" customHeight="1" x14ac:dyDescent="0.3">
      <c r="L3754" s="171" t="str">
        <f t="shared" si="310"/>
        <v>-</v>
      </c>
      <c r="M3754" s="172">
        <f t="shared" si="309"/>
        <v>0</v>
      </c>
      <c r="N3754" s="172">
        <f t="shared" si="311"/>
        <v>0</v>
      </c>
      <c r="O3754" s="172">
        <f t="shared" si="308"/>
        <v>0</v>
      </c>
      <c r="P3754" s="172">
        <f t="shared" si="312"/>
        <v>0</v>
      </c>
    </row>
    <row r="3755" spans="12:16" ht="15" customHeight="1" x14ac:dyDescent="0.3">
      <c r="L3755" s="171" t="str">
        <f t="shared" si="310"/>
        <v>-</v>
      </c>
      <c r="M3755" s="172">
        <f t="shared" si="309"/>
        <v>0</v>
      </c>
      <c r="N3755" s="172">
        <f t="shared" si="311"/>
        <v>0</v>
      </c>
      <c r="O3755" s="172">
        <f t="shared" si="308"/>
        <v>0</v>
      </c>
      <c r="P3755" s="172">
        <f t="shared" si="312"/>
        <v>0</v>
      </c>
    </row>
    <row r="3756" spans="12:16" ht="15" customHeight="1" x14ac:dyDescent="0.3">
      <c r="L3756" s="171" t="str">
        <f t="shared" si="310"/>
        <v>-</v>
      </c>
      <c r="M3756" s="172">
        <f t="shared" si="309"/>
        <v>0</v>
      </c>
      <c r="N3756" s="172">
        <f t="shared" si="311"/>
        <v>0</v>
      </c>
      <c r="O3756" s="172">
        <f t="shared" si="308"/>
        <v>0</v>
      </c>
      <c r="P3756" s="172">
        <f t="shared" si="312"/>
        <v>0</v>
      </c>
    </row>
    <row r="3757" spans="12:16" ht="15" customHeight="1" x14ac:dyDescent="0.3">
      <c r="L3757" s="171" t="str">
        <f t="shared" si="310"/>
        <v>-</v>
      </c>
      <c r="M3757" s="172">
        <f t="shared" si="309"/>
        <v>0</v>
      </c>
      <c r="N3757" s="172">
        <f t="shared" si="311"/>
        <v>0</v>
      </c>
      <c r="O3757" s="172">
        <f t="shared" si="308"/>
        <v>0</v>
      </c>
      <c r="P3757" s="172">
        <f t="shared" si="312"/>
        <v>0</v>
      </c>
    </row>
    <row r="3758" spans="12:16" ht="15" customHeight="1" x14ac:dyDescent="0.3">
      <c r="L3758" s="171" t="str">
        <f t="shared" si="310"/>
        <v>-</v>
      </c>
      <c r="M3758" s="172">
        <f t="shared" si="309"/>
        <v>0</v>
      </c>
      <c r="N3758" s="172">
        <f t="shared" si="311"/>
        <v>0</v>
      </c>
      <c r="O3758" s="172">
        <f t="shared" si="308"/>
        <v>0</v>
      </c>
      <c r="P3758" s="172">
        <f t="shared" si="312"/>
        <v>0</v>
      </c>
    </row>
    <row r="3759" spans="12:16" ht="15" customHeight="1" x14ac:dyDescent="0.3">
      <c r="L3759" s="171" t="str">
        <f t="shared" si="310"/>
        <v>-</v>
      </c>
      <c r="M3759" s="172">
        <f t="shared" si="309"/>
        <v>0</v>
      </c>
      <c r="N3759" s="172">
        <f t="shared" si="311"/>
        <v>0</v>
      </c>
      <c r="O3759" s="172">
        <f t="shared" si="308"/>
        <v>0</v>
      </c>
      <c r="P3759" s="172">
        <f t="shared" si="312"/>
        <v>0</v>
      </c>
    </row>
    <row r="3760" spans="12:16" ht="15" customHeight="1" x14ac:dyDescent="0.3">
      <c r="L3760" s="171" t="str">
        <f t="shared" si="310"/>
        <v>-</v>
      </c>
      <c r="M3760" s="172">
        <f t="shared" si="309"/>
        <v>0</v>
      </c>
      <c r="N3760" s="172">
        <f t="shared" si="311"/>
        <v>0</v>
      </c>
      <c r="O3760" s="172">
        <f t="shared" si="308"/>
        <v>0</v>
      </c>
      <c r="P3760" s="172">
        <f t="shared" si="312"/>
        <v>0</v>
      </c>
    </row>
    <row r="3761" spans="12:16" ht="15" customHeight="1" x14ac:dyDescent="0.3">
      <c r="L3761" s="171" t="str">
        <f t="shared" si="310"/>
        <v>-</v>
      </c>
      <c r="M3761" s="172">
        <f t="shared" si="309"/>
        <v>0</v>
      </c>
      <c r="N3761" s="172">
        <f t="shared" si="311"/>
        <v>0</v>
      </c>
      <c r="O3761" s="172">
        <f t="shared" si="308"/>
        <v>0</v>
      </c>
      <c r="P3761" s="172">
        <f t="shared" si="312"/>
        <v>0</v>
      </c>
    </row>
    <row r="3762" spans="12:16" ht="15" customHeight="1" x14ac:dyDescent="0.3">
      <c r="L3762" s="171" t="str">
        <f t="shared" si="310"/>
        <v>-</v>
      </c>
      <c r="M3762" s="172">
        <f t="shared" si="309"/>
        <v>0</v>
      </c>
      <c r="N3762" s="172">
        <f t="shared" si="311"/>
        <v>0</v>
      </c>
      <c r="O3762" s="172">
        <f t="shared" si="308"/>
        <v>0</v>
      </c>
      <c r="P3762" s="172">
        <f t="shared" si="312"/>
        <v>0</v>
      </c>
    </row>
    <row r="3763" spans="12:16" ht="15" customHeight="1" x14ac:dyDescent="0.3">
      <c r="L3763" s="171" t="str">
        <f t="shared" si="310"/>
        <v>-</v>
      </c>
      <c r="M3763" s="172">
        <f t="shared" si="309"/>
        <v>0</v>
      </c>
      <c r="N3763" s="172">
        <f t="shared" si="311"/>
        <v>0</v>
      </c>
      <c r="O3763" s="172">
        <f t="shared" si="308"/>
        <v>0</v>
      </c>
      <c r="P3763" s="172">
        <f t="shared" si="312"/>
        <v>0</v>
      </c>
    </row>
    <row r="3764" spans="12:16" ht="15" customHeight="1" x14ac:dyDescent="0.3">
      <c r="L3764" s="171" t="str">
        <f t="shared" si="310"/>
        <v>-</v>
      </c>
      <c r="M3764" s="172">
        <f t="shared" si="309"/>
        <v>0</v>
      </c>
      <c r="N3764" s="172">
        <f t="shared" si="311"/>
        <v>0</v>
      </c>
      <c r="O3764" s="172">
        <f t="shared" si="308"/>
        <v>0</v>
      </c>
      <c r="P3764" s="172">
        <f t="shared" si="312"/>
        <v>0</v>
      </c>
    </row>
    <row r="3765" spans="12:16" ht="15" customHeight="1" x14ac:dyDescent="0.3">
      <c r="L3765" s="171" t="str">
        <f t="shared" si="310"/>
        <v>-</v>
      </c>
      <c r="M3765" s="172">
        <f t="shared" si="309"/>
        <v>0</v>
      </c>
      <c r="N3765" s="172">
        <f t="shared" si="311"/>
        <v>0</v>
      </c>
      <c r="O3765" s="172">
        <f t="shared" si="308"/>
        <v>0</v>
      </c>
      <c r="P3765" s="172">
        <f t="shared" si="312"/>
        <v>0</v>
      </c>
    </row>
    <row r="3766" spans="12:16" ht="15" customHeight="1" x14ac:dyDescent="0.3">
      <c r="L3766" s="171" t="str">
        <f t="shared" si="310"/>
        <v>-</v>
      </c>
      <c r="M3766" s="172">
        <f t="shared" si="309"/>
        <v>0</v>
      </c>
      <c r="N3766" s="172">
        <f t="shared" si="311"/>
        <v>0</v>
      </c>
      <c r="O3766" s="172">
        <f t="shared" si="308"/>
        <v>0</v>
      </c>
      <c r="P3766" s="172">
        <f t="shared" si="312"/>
        <v>0</v>
      </c>
    </row>
    <row r="3767" spans="12:16" ht="15" customHeight="1" x14ac:dyDescent="0.3">
      <c r="L3767" s="171" t="str">
        <f t="shared" si="310"/>
        <v>-</v>
      </c>
      <c r="M3767" s="172">
        <f t="shared" si="309"/>
        <v>0</v>
      </c>
      <c r="N3767" s="172">
        <f t="shared" si="311"/>
        <v>0</v>
      </c>
      <c r="O3767" s="172">
        <f t="shared" si="308"/>
        <v>0</v>
      </c>
      <c r="P3767" s="172">
        <f t="shared" si="312"/>
        <v>0</v>
      </c>
    </row>
    <row r="3768" spans="12:16" ht="15" customHeight="1" x14ac:dyDescent="0.3">
      <c r="L3768" s="171" t="str">
        <f t="shared" si="310"/>
        <v>-</v>
      </c>
      <c r="M3768" s="172">
        <f t="shared" si="309"/>
        <v>0</v>
      </c>
      <c r="N3768" s="172">
        <f t="shared" si="311"/>
        <v>0</v>
      </c>
      <c r="O3768" s="172">
        <f t="shared" si="308"/>
        <v>0</v>
      </c>
      <c r="P3768" s="172">
        <f t="shared" si="312"/>
        <v>0</v>
      </c>
    </row>
    <row r="3769" spans="12:16" ht="15" customHeight="1" x14ac:dyDescent="0.3">
      <c r="L3769" s="171" t="str">
        <f t="shared" si="310"/>
        <v>-</v>
      </c>
      <c r="M3769" s="172">
        <f t="shared" si="309"/>
        <v>0</v>
      </c>
      <c r="N3769" s="172">
        <f t="shared" si="311"/>
        <v>0</v>
      </c>
      <c r="O3769" s="172">
        <f t="shared" si="308"/>
        <v>0</v>
      </c>
      <c r="P3769" s="172">
        <f t="shared" si="312"/>
        <v>0</v>
      </c>
    </row>
    <row r="3770" spans="12:16" ht="15" customHeight="1" x14ac:dyDescent="0.3">
      <c r="L3770" s="171" t="str">
        <f t="shared" si="310"/>
        <v>-</v>
      </c>
      <c r="M3770" s="172">
        <f t="shared" si="309"/>
        <v>0</v>
      </c>
      <c r="N3770" s="172">
        <f t="shared" si="311"/>
        <v>0</v>
      </c>
      <c r="O3770" s="172">
        <f t="shared" si="308"/>
        <v>0</v>
      </c>
      <c r="P3770" s="172">
        <f t="shared" si="312"/>
        <v>0</v>
      </c>
    </row>
    <row r="3771" spans="12:16" ht="15" customHeight="1" x14ac:dyDescent="0.3">
      <c r="L3771" s="171" t="str">
        <f t="shared" si="310"/>
        <v>-</v>
      </c>
      <c r="M3771" s="172">
        <f t="shared" si="309"/>
        <v>0</v>
      </c>
      <c r="N3771" s="172">
        <f t="shared" si="311"/>
        <v>0</v>
      </c>
      <c r="O3771" s="172">
        <f t="shared" si="308"/>
        <v>0</v>
      </c>
      <c r="P3771" s="172">
        <f t="shared" si="312"/>
        <v>0</v>
      </c>
    </row>
    <row r="3772" spans="12:16" ht="15" customHeight="1" x14ac:dyDescent="0.3">
      <c r="L3772" s="171" t="str">
        <f t="shared" si="310"/>
        <v>-</v>
      </c>
      <c r="M3772" s="172">
        <f t="shared" si="309"/>
        <v>0</v>
      </c>
      <c r="N3772" s="172">
        <f t="shared" si="311"/>
        <v>0</v>
      </c>
      <c r="O3772" s="172">
        <f t="shared" si="308"/>
        <v>0</v>
      </c>
      <c r="P3772" s="172">
        <f t="shared" si="312"/>
        <v>0</v>
      </c>
    </row>
    <row r="3773" spans="12:16" ht="15" customHeight="1" x14ac:dyDescent="0.3">
      <c r="L3773" s="171" t="str">
        <f t="shared" si="310"/>
        <v>-</v>
      </c>
      <c r="M3773" s="172">
        <f t="shared" si="309"/>
        <v>0</v>
      </c>
      <c r="N3773" s="172">
        <f t="shared" si="311"/>
        <v>0</v>
      </c>
      <c r="O3773" s="172">
        <f t="shared" si="308"/>
        <v>0</v>
      </c>
      <c r="P3773" s="172">
        <f t="shared" si="312"/>
        <v>0</v>
      </c>
    </row>
    <row r="3774" spans="12:16" ht="15" customHeight="1" x14ac:dyDescent="0.3">
      <c r="L3774" s="171" t="str">
        <f t="shared" si="310"/>
        <v>-</v>
      </c>
      <c r="M3774" s="172">
        <f t="shared" si="309"/>
        <v>0</v>
      </c>
      <c r="N3774" s="172">
        <f t="shared" si="311"/>
        <v>0</v>
      </c>
      <c r="O3774" s="172">
        <f t="shared" si="308"/>
        <v>0</v>
      </c>
      <c r="P3774" s="172">
        <f t="shared" si="312"/>
        <v>0</v>
      </c>
    </row>
    <row r="3775" spans="12:16" ht="15" customHeight="1" x14ac:dyDescent="0.3">
      <c r="L3775" s="171" t="str">
        <f t="shared" si="310"/>
        <v>-</v>
      </c>
      <c r="M3775" s="172">
        <f t="shared" si="309"/>
        <v>0</v>
      </c>
      <c r="N3775" s="172">
        <f t="shared" si="311"/>
        <v>0</v>
      </c>
      <c r="O3775" s="172">
        <f t="shared" si="308"/>
        <v>0</v>
      </c>
      <c r="P3775" s="172">
        <f t="shared" si="312"/>
        <v>0</v>
      </c>
    </row>
    <row r="3776" spans="12:16" ht="15" customHeight="1" x14ac:dyDescent="0.3">
      <c r="L3776" s="171" t="str">
        <f t="shared" si="310"/>
        <v>-</v>
      </c>
      <c r="M3776" s="172">
        <f t="shared" si="309"/>
        <v>0</v>
      </c>
      <c r="N3776" s="172">
        <f t="shared" si="311"/>
        <v>0</v>
      </c>
      <c r="O3776" s="172">
        <f t="shared" si="308"/>
        <v>0</v>
      </c>
      <c r="P3776" s="172">
        <f t="shared" si="312"/>
        <v>0</v>
      </c>
    </row>
    <row r="3777" spans="12:16" ht="15" customHeight="1" x14ac:dyDescent="0.3">
      <c r="L3777" s="171" t="str">
        <f t="shared" si="310"/>
        <v>-</v>
      </c>
      <c r="M3777" s="172">
        <f t="shared" si="309"/>
        <v>0</v>
      </c>
      <c r="N3777" s="172">
        <f t="shared" si="311"/>
        <v>0</v>
      </c>
      <c r="O3777" s="172">
        <f t="shared" si="308"/>
        <v>0</v>
      </c>
      <c r="P3777" s="172">
        <f t="shared" si="312"/>
        <v>0</v>
      </c>
    </row>
    <row r="3778" spans="12:16" ht="15" customHeight="1" x14ac:dyDescent="0.3">
      <c r="L3778" s="171" t="str">
        <f t="shared" si="310"/>
        <v>-</v>
      </c>
      <c r="M3778" s="172">
        <f t="shared" si="309"/>
        <v>0</v>
      </c>
      <c r="N3778" s="172">
        <f t="shared" si="311"/>
        <v>0</v>
      </c>
      <c r="O3778" s="172">
        <f t="shared" si="308"/>
        <v>0</v>
      </c>
      <c r="P3778" s="172">
        <f t="shared" si="312"/>
        <v>0</v>
      </c>
    </row>
    <row r="3779" spans="12:16" ht="15" customHeight="1" x14ac:dyDescent="0.3">
      <c r="L3779" s="171" t="str">
        <f t="shared" si="310"/>
        <v>-</v>
      </c>
      <c r="M3779" s="172">
        <f t="shared" si="309"/>
        <v>0</v>
      </c>
      <c r="N3779" s="172">
        <f t="shared" si="311"/>
        <v>0</v>
      </c>
      <c r="O3779" s="172">
        <f t="shared" si="308"/>
        <v>0</v>
      </c>
      <c r="P3779" s="172">
        <f t="shared" si="312"/>
        <v>0</v>
      </c>
    </row>
    <row r="3780" spans="12:16" ht="15" customHeight="1" x14ac:dyDescent="0.3">
      <c r="L3780" s="171" t="str">
        <f t="shared" si="310"/>
        <v>-</v>
      </c>
      <c r="M3780" s="172">
        <f t="shared" si="309"/>
        <v>0</v>
      </c>
      <c r="N3780" s="172">
        <f t="shared" si="311"/>
        <v>0</v>
      </c>
      <c r="O3780" s="172">
        <f t="shared" si="308"/>
        <v>0</v>
      </c>
      <c r="P3780" s="172">
        <f t="shared" si="312"/>
        <v>0</v>
      </c>
    </row>
    <row r="3781" spans="12:16" ht="15" customHeight="1" x14ac:dyDescent="0.3">
      <c r="L3781" s="171" t="str">
        <f t="shared" si="310"/>
        <v>-</v>
      </c>
      <c r="M3781" s="172">
        <f t="shared" si="309"/>
        <v>0</v>
      </c>
      <c r="N3781" s="172">
        <f t="shared" si="311"/>
        <v>0</v>
      </c>
      <c r="O3781" s="172">
        <f t="shared" si="308"/>
        <v>0</v>
      </c>
      <c r="P3781" s="172">
        <f t="shared" si="312"/>
        <v>0</v>
      </c>
    </row>
    <row r="3782" spans="12:16" ht="15" customHeight="1" x14ac:dyDescent="0.3">
      <c r="L3782" s="171" t="str">
        <f t="shared" si="310"/>
        <v>-</v>
      </c>
      <c r="M3782" s="172">
        <f t="shared" si="309"/>
        <v>0</v>
      </c>
      <c r="N3782" s="172">
        <f t="shared" si="311"/>
        <v>0</v>
      </c>
      <c r="O3782" s="172">
        <f t="shared" si="308"/>
        <v>0</v>
      </c>
      <c r="P3782" s="172">
        <f t="shared" si="312"/>
        <v>0</v>
      </c>
    </row>
    <row r="3783" spans="12:16" ht="15" customHeight="1" x14ac:dyDescent="0.3">
      <c r="L3783" s="171" t="str">
        <f t="shared" si="310"/>
        <v>-</v>
      </c>
      <c r="M3783" s="172">
        <f t="shared" si="309"/>
        <v>0</v>
      </c>
      <c r="N3783" s="172">
        <f t="shared" si="311"/>
        <v>0</v>
      </c>
      <c r="O3783" s="172">
        <f t="shared" si="308"/>
        <v>0</v>
      </c>
      <c r="P3783" s="172">
        <f t="shared" si="312"/>
        <v>0</v>
      </c>
    </row>
    <row r="3784" spans="12:16" ht="15" customHeight="1" x14ac:dyDescent="0.3">
      <c r="L3784" s="171" t="str">
        <f t="shared" si="310"/>
        <v>-</v>
      </c>
      <c r="M3784" s="172">
        <f t="shared" si="309"/>
        <v>0</v>
      </c>
      <c r="N3784" s="172">
        <f t="shared" si="311"/>
        <v>0</v>
      </c>
      <c r="O3784" s="172">
        <f t="shared" si="308"/>
        <v>0</v>
      </c>
      <c r="P3784" s="172">
        <f t="shared" si="312"/>
        <v>0</v>
      </c>
    </row>
    <row r="3785" spans="12:16" ht="15" customHeight="1" x14ac:dyDescent="0.3">
      <c r="L3785" s="171" t="str">
        <f t="shared" si="310"/>
        <v>-</v>
      </c>
      <c r="M3785" s="172">
        <f t="shared" si="309"/>
        <v>0</v>
      </c>
      <c r="N3785" s="172">
        <f t="shared" si="311"/>
        <v>0</v>
      </c>
      <c r="O3785" s="172">
        <f t="shared" si="308"/>
        <v>0</v>
      </c>
      <c r="P3785" s="172">
        <f t="shared" si="312"/>
        <v>0</v>
      </c>
    </row>
    <row r="3786" spans="12:16" ht="15" customHeight="1" x14ac:dyDescent="0.3">
      <c r="L3786" s="171" t="str">
        <f t="shared" si="310"/>
        <v>-</v>
      </c>
      <c r="M3786" s="172">
        <f t="shared" si="309"/>
        <v>0</v>
      </c>
      <c r="N3786" s="172">
        <f t="shared" si="311"/>
        <v>0</v>
      </c>
      <c r="O3786" s="172">
        <f t="shared" si="308"/>
        <v>0</v>
      </c>
      <c r="P3786" s="172">
        <f t="shared" si="312"/>
        <v>0</v>
      </c>
    </row>
    <row r="3787" spans="12:16" ht="15" customHeight="1" x14ac:dyDescent="0.3">
      <c r="L3787" s="171" t="str">
        <f t="shared" si="310"/>
        <v>-</v>
      </c>
      <c r="M3787" s="172">
        <f t="shared" si="309"/>
        <v>0</v>
      </c>
      <c r="N3787" s="172">
        <f t="shared" si="311"/>
        <v>0</v>
      </c>
      <c r="O3787" s="172">
        <f t="shared" ref="O3787:O3850" si="313">IFERROR(IF(ISNUMBER(N3786),N3786,$E$8)*IF(L3787&gt;=$J$8,$E$12,$E$12)/IF(MOD(YEAR(L3787),4),365,366)*IF(ISBLANK(L3786),L3787-$F$5,L3787-L3786),0)</f>
        <v>0</v>
      </c>
      <c r="P3787" s="172">
        <f t="shared" si="312"/>
        <v>0</v>
      </c>
    </row>
    <row r="3788" spans="12:16" ht="15" customHeight="1" x14ac:dyDescent="0.3">
      <c r="L3788" s="171" t="str">
        <f t="shared" si="310"/>
        <v>-</v>
      </c>
      <c r="M3788" s="172">
        <f t="shared" si="309"/>
        <v>0</v>
      </c>
      <c r="N3788" s="172">
        <f t="shared" si="311"/>
        <v>0</v>
      </c>
      <c r="O3788" s="172">
        <f t="shared" si="313"/>
        <v>0</v>
      </c>
      <c r="P3788" s="172">
        <f t="shared" si="312"/>
        <v>0</v>
      </c>
    </row>
    <row r="3789" spans="12:16" ht="15" customHeight="1" x14ac:dyDescent="0.3">
      <c r="L3789" s="171" t="str">
        <f t="shared" si="310"/>
        <v>-</v>
      </c>
      <c r="M3789" s="172">
        <f t="shared" si="309"/>
        <v>0</v>
      </c>
      <c r="N3789" s="172">
        <f t="shared" si="311"/>
        <v>0</v>
      </c>
      <c r="O3789" s="172">
        <f t="shared" si="313"/>
        <v>0</v>
      </c>
      <c r="P3789" s="172">
        <f t="shared" si="312"/>
        <v>0</v>
      </c>
    </row>
    <row r="3790" spans="12:16" ht="15" customHeight="1" x14ac:dyDescent="0.3">
      <c r="L3790" s="171" t="str">
        <f t="shared" si="310"/>
        <v>-</v>
      </c>
      <c r="M3790" s="172">
        <f t="shared" si="309"/>
        <v>0</v>
      </c>
      <c r="N3790" s="172">
        <f t="shared" si="311"/>
        <v>0</v>
      </c>
      <c r="O3790" s="172">
        <f t="shared" si="313"/>
        <v>0</v>
      </c>
      <c r="P3790" s="172">
        <f t="shared" si="312"/>
        <v>0</v>
      </c>
    </row>
    <row r="3791" spans="12:16" ht="15" customHeight="1" x14ac:dyDescent="0.3">
      <c r="L3791" s="171" t="str">
        <f t="shared" si="310"/>
        <v>-</v>
      </c>
      <c r="M3791" s="172">
        <f t="shared" si="309"/>
        <v>0</v>
      </c>
      <c r="N3791" s="172">
        <f t="shared" si="311"/>
        <v>0</v>
      </c>
      <c r="O3791" s="172">
        <f t="shared" si="313"/>
        <v>0</v>
      </c>
      <c r="P3791" s="172">
        <f t="shared" si="312"/>
        <v>0</v>
      </c>
    </row>
    <row r="3792" spans="12:16" ht="15" customHeight="1" x14ac:dyDescent="0.3">
      <c r="L3792" s="171" t="str">
        <f t="shared" si="310"/>
        <v>-</v>
      </c>
      <c r="M3792" s="172">
        <f t="shared" si="309"/>
        <v>0</v>
      </c>
      <c r="N3792" s="172">
        <f t="shared" si="311"/>
        <v>0</v>
      </c>
      <c r="O3792" s="172">
        <f t="shared" si="313"/>
        <v>0</v>
      </c>
      <c r="P3792" s="172">
        <f t="shared" si="312"/>
        <v>0</v>
      </c>
    </row>
    <row r="3793" spans="12:16" ht="15" customHeight="1" x14ac:dyDescent="0.3">
      <c r="L3793" s="171" t="str">
        <f t="shared" si="310"/>
        <v>-</v>
      </c>
      <c r="M3793" s="172">
        <f t="shared" si="309"/>
        <v>0</v>
      </c>
      <c r="N3793" s="172">
        <f t="shared" si="311"/>
        <v>0</v>
      </c>
      <c r="O3793" s="172">
        <f t="shared" si="313"/>
        <v>0</v>
      </c>
      <c r="P3793" s="172">
        <f t="shared" si="312"/>
        <v>0</v>
      </c>
    </row>
    <row r="3794" spans="12:16" ht="15" customHeight="1" x14ac:dyDescent="0.3">
      <c r="L3794" s="171" t="str">
        <f t="shared" si="310"/>
        <v>-</v>
      </c>
      <c r="M3794" s="172">
        <f t="shared" si="309"/>
        <v>0</v>
      </c>
      <c r="N3794" s="172">
        <f t="shared" si="311"/>
        <v>0</v>
      </c>
      <c r="O3794" s="172">
        <f t="shared" si="313"/>
        <v>0</v>
      </c>
      <c r="P3794" s="172">
        <f t="shared" si="312"/>
        <v>0</v>
      </c>
    </row>
    <row r="3795" spans="12:16" ht="15" customHeight="1" x14ac:dyDescent="0.3">
      <c r="L3795" s="171" t="str">
        <f t="shared" si="310"/>
        <v>-</v>
      </c>
      <c r="M3795" s="172">
        <f t="shared" ref="M3795:M3858" si="314">IFERROR(VLOOKUP(L3795,$B$19:$E$80,4,FALSE),0)</f>
        <v>0</v>
      </c>
      <c r="N3795" s="172">
        <f t="shared" si="311"/>
        <v>0</v>
      </c>
      <c r="O3795" s="172">
        <f t="shared" si="313"/>
        <v>0</v>
      </c>
      <c r="P3795" s="172">
        <f t="shared" si="312"/>
        <v>0</v>
      </c>
    </row>
    <row r="3796" spans="12:16" ht="15" customHeight="1" x14ac:dyDescent="0.3">
      <c r="L3796" s="171" t="str">
        <f t="shared" ref="L3796:L3859" si="315">IFERROR(IF(MAX(L3795+1,$F$5+1)&gt;$J$10,"-",MAX(L3795+1,$F$5+1)),"-")</f>
        <v>-</v>
      </c>
      <c r="M3796" s="172">
        <f t="shared" si="314"/>
        <v>0</v>
      </c>
      <c r="N3796" s="172">
        <f t="shared" ref="N3796:N3859" si="316">IF(ISNUMBER(N3795),N3795-M3796,$E$8)</f>
        <v>0</v>
      </c>
      <c r="O3796" s="172">
        <f t="shared" si="313"/>
        <v>0</v>
      </c>
      <c r="P3796" s="172">
        <f t="shared" ref="P3796:P3859" si="317">IFERROR(IF(ISNUMBER(N3795),N3795,$E$8)*3%/IF(MOD(YEAR(L3796),4),365,366)*IF(ISBLANK(L3795),(L3796-$F$5),L3796-L3795),0)</f>
        <v>0</v>
      </c>
    </row>
    <row r="3797" spans="12:16" ht="15" customHeight="1" x14ac:dyDescent="0.3">
      <c r="L3797" s="171" t="str">
        <f t="shared" si="315"/>
        <v>-</v>
      </c>
      <c r="M3797" s="172">
        <f t="shared" si="314"/>
        <v>0</v>
      </c>
      <c r="N3797" s="172">
        <f t="shared" si="316"/>
        <v>0</v>
      </c>
      <c r="O3797" s="172">
        <f t="shared" si="313"/>
        <v>0</v>
      </c>
      <c r="P3797" s="172">
        <f t="shared" si="317"/>
        <v>0</v>
      </c>
    </row>
    <row r="3798" spans="12:16" ht="15" customHeight="1" x14ac:dyDescent="0.3">
      <c r="L3798" s="171" t="str">
        <f t="shared" si="315"/>
        <v>-</v>
      </c>
      <c r="M3798" s="172">
        <f t="shared" si="314"/>
        <v>0</v>
      </c>
      <c r="N3798" s="172">
        <f t="shared" si="316"/>
        <v>0</v>
      </c>
      <c r="O3798" s="172">
        <f t="shared" si="313"/>
        <v>0</v>
      </c>
      <c r="P3798" s="172">
        <f t="shared" si="317"/>
        <v>0</v>
      </c>
    </row>
    <row r="3799" spans="12:16" ht="15" customHeight="1" x14ac:dyDescent="0.3">
      <c r="L3799" s="171" t="str">
        <f t="shared" si="315"/>
        <v>-</v>
      </c>
      <c r="M3799" s="172">
        <f t="shared" si="314"/>
        <v>0</v>
      </c>
      <c r="N3799" s="172">
        <f t="shared" si="316"/>
        <v>0</v>
      </c>
      <c r="O3799" s="172">
        <f t="shared" si="313"/>
        <v>0</v>
      </c>
      <c r="P3799" s="172">
        <f t="shared" si="317"/>
        <v>0</v>
      </c>
    </row>
    <row r="3800" spans="12:16" ht="15" customHeight="1" x14ac:dyDescent="0.3">
      <c r="L3800" s="171" t="str">
        <f t="shared" si="315"/>
        <v>-</v>
      </c>
      <c r="M3800" s="172">
        <f t="shared" si="314"/>
        <v>0</v>
      </c>
      <c r="N3800" s="172">
        <f t="shared" si="316"/>
        <v>0</v>
      </c>
      <c r="O3800" s="172">
        <f t="shared" si="313"/>
        <v>0</v>
      </c>
      <c r="P3800" s="172">
        <f t="shared" si="317"/>
        <v>0</v>
      </c>
    </row>
    <row r="3801" spans="12:16" ht="15" customHeight="1" x14ac:dyDescent="0.3">
      <c r="L3801" s="171" t="str">
        <f t="shared" si="315"/>
        <v>-</v>
      </c>
      <c r="M3801" s="172">
        <f t="shared" si="314"/>
        <v>0</v>
      </c>
      <c r="N3801" s="172">
        <f t="shared" si="316"/>
        <v>0</v>
      </c>
      <c r="O3801" s="172">
        <f t="shared" si="313"/>
        <v>0</v>
      </c>
      <c r="P3801" s="172">
        <f t="shared" si="317"/>
        <v>0</v>
      </c>
    </row>
    <row r="3802" spans="12:16" ht="15" customHeight="1" x14ac:dyDescent="0.3">
      <c r="L3802" s="171" t="str">
        <f t="shared" si="315"/>
        <v>-</v>
      </c>
      <c r="M3802" s="172">
        <f t="shared" si="314"/>
        <v>0</v>
      </c>
      <c r="N3802" s="172">
        <f t="shared" si="316"/>
        <v>0</v>
      </c>
      <c r="O3802" s="172">
        <f t="shared" si="313"/>
        <v>0</v>
      </c>
      <c r="P3802" s="172">
        <f t="shared" si="317"/>
        <v>0</v>
      </c>
    </row>
    <row r="3803" spans="12:16" ht="15" customHeight="1" x14ac:dyDescent="0.3">
      <c r="L3803" s="171" t="str">
        <f t="shared" si="315"/>
        <v>-</v>
      </c>
      <c r="M3803" s="172">
        <f t="shared" si="314"/>
        <v>0</v>
      </c>
      <c r="N3803" s="172">
        <f t="shared" si="316"/>
        <v>0</v>
      </c>
      <c r="O3803" s="172">
        <f t="shared" si="313"/>
        <v>0</v>
      </c>
      <c r="P3803" s="172">
        <f t="shared" si="317"/>
        <v>0</v>
      </c>
    </row>
    <row r="3804" spans="12:16" ht="15" customHeight="1" x14ac:dyDescent="0.3">
      <c r="L3804" s="171" t="str">
        <f t="shared" si="315"/>
        <v>-</v>
      </c>
      <c r="M3804" s="172">
        <f t="shared" si="314"/>
        <v>0</v>
      </c>
      <c r="N3804" s="172">
        <f t="shared" si="316"/>
        <v>0</v>
      </c>
      <c r="O3804" s="172">
        <f t="shared" si="313"/>
        <v>0</v>
      </c>
      <c r="P3804" s="172">
        <f t="shared" si="317"/>
        <v>0</v>
      </c>
    </row>
    <row r="3805" spans="12:16" ht="15" customHeight="1" x14ac:dyDescent="0.3">
      <c r="L3805" s="171" t="str">
        <f t="shared" si="315"/>
        <v>-</v>
      </c>
      <c r="M3805" s="172">
        <f t="shared" si="314"/>
        <v>0</v>
      </c>
      <c r="N3805" s="172">
        <f t="shared" si="316"/>
        <v>0</v>
      </c>
      <c r="O3805" s="172">
        <f t="shared" si="313"/>
        <v>0</v>
      </c>
      <c r="P3805" s="172">
        <f t="shared" si="317"/>
        <v>0</v>
      </c>
    </row>
    <row r="3806" spans="12:16" ht="15" customHeight="1" x14ac:dyDescent="0.3">
      <c r="L3806" s="171" t="str">
        <f t="shared" si="315"/>
        <v>-</v>
      </c>
      <c r="M3806" s="172">
        <f t="shared" si="314"/>
        <v>0</v>
      </c>
      <c r="N3806" s="172">
        <f t="shared" si="316"/>
        <v>0</v>
      </c>
      <c r="O3806" s="172">
        <f t="shared" si="313"/>
        <v>0</v>
      </c>
      <c r="P3806" s="172">
        <f t="shared" si="317"/>
        <v>0</v>
      </c>
    </row>
    <row r="3807" spans="12:16" ht="15" customHeight="1" x14ac:dyDescent="0.3">
      <c r="L3807" s="171" t="str">
        <f t="shared" si="315"/>
        <v>-</v>
      </c>
      <c r="M3807" s="172">
        <f t="shared" si="314"/>
        <v>0</v>
      </c>
      <c r="N3807" s="172">
        <f t="shared" si="316"/>
        <v>0</v>
      </c>
      <c r="O3807" s="172">
        <f t="shared" si="313"/>
        <v>0</v>
      </c>
      <c r="P3807" s="172">
        <f t="shared" si="317"/>
        <v>0</v>
      </c>
    </row>
    <row r="3808" spans="12:16" ht="15" customHeight="1" x14ac:dyDescent="0.3">
      <c r="L3808" s="171" t="str">
        <f t="shared" si="315"/>
        <v>-</v>
      </c>
      <c r="M3808" s="172">
        <f t="shared" si="314"/>
        <v>0</v>
      </c>
      <c r="N3808" s="172">
        <f t="shared" si="316"/>
        <v>0</v>
      </c>
      <c r="O3808" s="172">
        <f t="shared" si="313"/>
        <v>0</v>
      </c>
      <c r="P3808" s="172">
        <f t="shared" si="317"/>
        <v>0</v>
      </c>
    </row>
    <row r="3809" spans="12:16" ht="15" customHeight="1" x14ac:dyDescent="0.3">
      <c r="L3809" s="171" t="str">
        <f t="shared" si="315"/>
        <v>-</v>
      </c>
      <c r="M3809" s="172">
        <f t="shared" si="314"/>
        <v>0</v>
      </c>
      <c r="N3809" s="172">
        <f t="shared" si="316"/>
        <v>0</v>
      </c>
      <c r="O3809" s="172">
        <f t="shared" si="313"/>
        <v>0</v>
      </c>
      <c r="P3809" s="172">
        <f t="shared" si="317"/>
        <v>0</v>
      </c>
    </row>
    <row r="3810" spans="12:16" ht="15" customHeight="1" x14ac:dyDescent="0.3">
      <c r="L3810" s="171" t="str">
        <f t="shared" si="315"/>
        <v>-</v>
      </c>
      <c r="M3810" s="172">
        <f t="shared" si="314"/>
        <v>0</v>
      </c>
      <c r="N3810" s="172">
        <f t="shared" si="316"/>
        <v>0</v>
      </c>
      <c r="O3810" s="172">
        <f t="shared" si="313"/>
        <v>0</v>
      </c>
      <c r="P3810" s="172">
        <f t="shared" si="317"/>
        <v>0</v>
      </c>
    </row>
    <row r="3811" spans="12:16" ht="15" customHeight="1" x14ac:dyDescent="0.3">
      <c r="L3811" s="171" t="str">
        <f t="shared" si="315"/>
        <v>-</v>
      </c>
      <c r="M3811" s="172">
        <f t="shared" si="314"/>
        <v>0</v>
      </c>
      <c r="N3811" s="172">
        <f t="shared" si="316"/>
        <v>0</v>
      </c>
      <c r="O3811" s="172">
        <f t="shared" si="313"/>
        <v>0</v>
      </c>
      <c r="P3811" s="172">
        <f t="shared" si="317"/>
        <v>0</v>
      </c>
    </row>
    <row r="3812" spans="12:16" ht="15" customHeight="1" x14ac:dyDescent="0.3">
      <c r="L3812" s="171" t="str">
        <f t="shared" si="315"/>
        <v>-</v>
      </c>
      <c r="M3812" s="172">
        <f t="shared" si="314"/>
        <v>0</v>
      </c>
      <c r="N3812" s="172">
        <f t="shared" si="316"/>
        <v>0</v>
      </c>
      <c r="O3812" s="172">
        <f t="shared" si="313"/>
        <v>0</v>
      </c>
      <c r="P3812" s="172">
        <f t="shared" si="317"/>
        <v>0</v>
      </c>
    </row>
    <row r="3813" spans="12:16" ht="15" customHeight="1" x14ac:dyDescent="0.3">
      <c r="L3813" s="171" t="str">
        <f t="shared" si="315"/>
        <v>-</v>
      </c>
      <c r="M3813" s="172">
        <f t="shared" si="314"/>
        <v>0</v>
      </c>
      <c r="N3813" s="172">
        <f t="shared" si="316"/>
        <v>0</v>
      </c>
      <c r="O3813" s="172">
        <f t="shared" si="313"/>
        <v>0</v>
      </c>
      <c r="P3813" s="172">
        <f t="shared" si="317"/>
        <v>0</v>
      </c>
    </row>
    <row r="3814" spans="12:16" ht="15" customHeight="1" x14ac:dyDescent="0.3">
      <c r="L3814" s="171" t="str">
        <f t="shared" si="315"/>
        <v>-</v>
      </c>
      <c r="M3814" s="172">
        <f t="shared" si="314"/>
        <v>0</v>
      </c>
      <c r="N3814" s="172">
        <f t="shared" si="316"/>
        <v>0</v>
      </c>
      <c r="O3814" s="172">
        <f t="shared" si="313"/>
        <v>0</v>
      </c>
      <c r="P3814" s="172">
        <f t="shared" si="317"/>
        <v>0</v>
      </c>
    </row>
    <row r="3815" spans="12:16" ht="15" customHeight="1" x14ac:dyDescent="0.3">
      <c r="L3815" s="171" t="str">
        <f t="shared" si="315"/>
        <v>-</v>
      </c>
      <c r="M3815" s="172">
        <f t="shared" si="314"/>
        <v>0</v>
      </c>
      <c r="N3815" s="172">
        <f t="shared" si="316"/>
        <v>0</v>
      </c>
      <c r="O3815" s="172">
        <f t="shared" si="313"/>
        <v>0</v>
      </c>
      <c r="P3815" s="172">
        <f t="shared" si="317"/>
        <v>0</v>
      </c>
    </row>
    <row r="3816" spans="12:16" ht="15" customHeight="1" x14ac:dyDescent="0.3">
      <c r="L3816" s="171" t="str">
        <f t="shared" si="315"/>
        <v>-</v>
      </c>
      <c r="M3816" s="172">
        <f t="shared" si="314"/>
        <v>0</v>
      </c>
      <c r="N3816" s="172">
        <f t="shared" si="316"/>
        <v>0</v>
      </c>
      <c r="O3816" s="172">
        <f t="shared" si="313"/>
        <v>0</v>
      </c>
      <c r="P3816" s="172">
        <f t="shared" si="317"/>
        <v>0</v>
      </c>
    </row>
    <row r="3817" spans="12:16" ht="15" customHeight="1" x14ac:dyDescent="0.3">
      <c r="L3817" s="171" t="str">
        <f t="shared" si="315"/>
        <v>-</v>
      </c>
      <c r="M3817" s="172">
        <f t="shared" si="314"/>
        <v>0</v>
      </c>
      <c r="N3817" s="172">
        <f t="shared" si="316"/>
        <v>0</v>
      </c>
      <c r="O3817" s="172">
        <f t="shared" si="313"/>
        <v>0</v>
      </c>
      <c r="P3817" s="172">
        <f t="shared" si="317"/>
        <v>0</v>
      </c>
    </row>
    <row r="3818" spans="12:16" ht="15" customHeight="1" x14ac:dyDescent="0.3">
      <c r="L3818" s="171" t="str">
        <f t="shared" si="315"/>
        <v>-</v>
      </c>
      <c r="M3818" s="172">
        <f t="shared" si="314"/>
        <v>0</v>
      </c>
      <c r="N3818" s="172">
        <f t="shared" si="316"/>
        <v>0</v>
      </c>
      <c r="O3818" s="172">
        <f t="shared" si="313"/>
        <v>0</v>
      </c>
      <c r="P3818" s="172">
        <f t="shared" si="317"/>
        <v>0</v>
      </c>
    </row>
    <row r="3819" spans="12:16" ht="15" customHeight="1" x14ac:dyDescent="0.3">
      <c r="L3819" s="171" t="str">
        <f t="shared" si="315"/>
        <v>-</v>
      </c>
      <c r="M3819" s="172">
        <f t="shared" si="314"/>
        <v>0</v>
      </c>
      <c r="N3819" s="172">
        <f t="shared" si="316"/>
        <v>0</v>
      </c>
      <c r="O3819" s="172">
        <f t="shared" si="313"/>
        <v>0</v>
      </c>
      <c r="P3819" s="172">
        <f t="shared" si="317"/>
        <v>0</v>
      </c>
    </row>
    <row r="3820" spans="12:16" ht="15" customHeight="1" x14ac:dyDescent="0.3">
      <c r="L3820" s="171" t="str">
        <f t="shared" si="315"/>
        <v>-</v>
      </c>
      <c r="M3820" s="172">
        <f t="shared" si="314"/>
        <v>0</v>
      </c>
      <c r="N3820" s="172">
        <f t="shared" si="316"/>
        <v>0</v>
      </c>
      <c r="O3820" s="172">
        <f t="shared" si="313"/>
        <v>0</v>
      </c>
      <c r="P3820" s="172">
        <f t="shared" si="317"/>
        <v>0</v>
      </c>
    </row>
    <row r="3821" spans="12:16" ht="15" customHeight="1" x14ac:dyDescent="0.3">
      <c r="L3821" s="171" t="str">
        <f t="shared" si="315"/>
        <v>-</v>
      </c>
      <c r="M3821" s="172">
        <f t="shared" si="314"/>
        <v>0</v>
      </c>
      <c r="N3821" s="172">
        <f t="shared" si="316"/>
        <v>0</v>
      </c>
      <c r="O3821" s="172">
        <f t="shared" si="313"/>
        <v>0</v>
      </c>
      <c r="P3821" s="172">
        <f t="shared" si="317"/>
        <v>0</v>
      </c>
    </row>
    <row r="3822" spans="12:16" ht="15" customHeight="1" x14ac:dyDescent="0.3">
      <c r="L3822" s="171" t="str">
        <f t="shared" si="315"/>
        <v>-</v>
      </c>
      <c r="M3822" s="172">
        <f t="shared" si="314"/>
        <v>0</v>
      </c>
      <c r="N3822" s="172">
        <f t="shared" si="316"/>
        <v>0</v>
      </c>
      <c r="O3822" s="172">
        <f t="shared" si="313"/>
        <v>0</v>
      </c>
      <c r="P3822" s="172">
        <f t="shared" si="317"/>
        <v>0</v>
      </c>
    </row>
    <row r="3823" spans="12:16" ht="15" customHeight="1" x14ac:dyDescent="0.3">
      <c r="L3823" s="171" t="str">
        <f t="shared" si="315"/>
        <v>-</v>
      </c>
      <c r="M3823" s="172">
        <f t="shared" si="314"/>
        <v>0</v>
      </c>
      <c r="N3823" s="172">
        <f t="shared" si="316"/>
        <v>0</v>
      </c>
      <c r="O3823" s="172">
        <f t="shared" si="313"/>
        <v>0</v>
      </c>
      <c r="P3823" s="172">
        <f t="shared" si="317"/>
        <v>0</v>
      </c>
    </row>
    <row r="3824" spans="12:16" ht="15" customHeight="1" x14ac:dyDescent="0.3">
      <c r="L3824" s="171" t="str">
        <f t="shared" si="315"/>
        <v>-</v>
      </c>
      <c r="M3824" s="172">
        <f t="shared" si="314"/>
        <v>0</v>
      </c>
      <c r="N3824" s="172">
        <f t="shared" si="316"/>
        <v>0</v>
      </c>
      <c r="O3824" s="172">
        <f t="shared" si="313"/>
        <v>0</v>
      </c>
      <c r="P3824" s="172">
        <f t="shared" si="317"/>
        <v>0</v>
      </c>
    </row>
    <row r="3825" spans="12:16" ht="15" customHeight="1" x14ac:dyDescent="0.3">
      <c r="L3825" s="171" t="str">
        <f t="shared" si="315"/>
        <v>-</v>
      </c>
      <c r="M3825" s="172">
        <f t="shared" si="314"/>
        <v>0</v>
      </c>
      <c r="N3825" s="172">
        <f t="shared" si="316"/>
        <v>0</v>
      </c>
      <c r="O3825" s="172">
        <f t="shared" si="313"/>
        <v>0</v>
      </c>
      <c r="P3825" s="172">
        <f t="shared" si="317"/>
        <v>0</v>
      </c>
    </row>
    <row r="3826" spans="12:16" ht="15" customHeight="1" x14ac:dyDescent="0.3">
      <c r="L3826" s="171" t="str">
        <f t="shared" si="315"/>
        <v>-</v>
      </c>
      <c r="M3826" s="172">
        <f t="shared" si="314"/>
        <v>0</v>
      </c>
      <c r="N3826" s="172">
        <f t="shared" si="316"/>
        <v>0</v>
      </c>
      <c r="O3826" s="172">
        <f t="shared" si="313"/>
        <v>0</v>
      </c>
      <c r="P3826" s="172">
        <f t="shared" si="317"/>
        <v>0</v>
      </c>
    </row>
    <row r="3827" spans="12:16" ht="15" customHeight="1" x14ac:dyDescent="0.3">
      <c r="L3827" s="171" t="str">
        <f t="shared" si="315"/>
        <v>-</v>
      </c>
      <c r="M3827" s="172">
        <f t="shared" si="314"/>
        <v>0</v>
      </c>
      <c r="N3827" s="172">
        <f t="shared" si="316"/>
        <v>0</v>
      </c>
      <c r="O3827" s="172">
        <f t="shared" si="313"/>
        <v>0</v>
      </c>
      <c r="P3827" s="172">
        <f t="shared" si="317"/>
        <v>0</v>
      </c>
    </row>
    <row r="3828" spans="12:16" ht="15" customHeight="1" x14ac:dyDescent="0.3">
      <c r="L3828" s="171" t="str">
        <f t="shared" si="315"/>
        <v>-</v>
      </c>
      <c r="M3828" s="172">
        <f t="shared" si="314"/>
        <v>0</v>
      </c>
      <c r="N3828" s="172">
        <f t="shared" si="316"/>
        <v>0</v>
      </c>
      <c r="O3828" s="172">
        <f t="shared" si="313"/>
        <v>0</v>
      </c>
      <c r="P3828" s="172">
        <f t="shared" si="317"/>
        <v>0</v>
      </c>
    </row>
    <row r="3829" spans="12:16" ht="15" customHeight="1" x14ac:dyDescent="0.3">
      <c r="L3829" s="171" t="str">
        <f t="shared" si="315"/>
        <v>-</v>
      </c>
      <c r="M3829" s="172">
        <f t="shared" si="314"/>
        <v>0</v>
      </c>
      <c r="N3829" s="172">
        <f t="shared" si="316"/>
        <v>0</v>
      </c>
      <c r="O3829" s="172">
        <f t="shared" si="313"/>
        <v>0</v>
      </c>
      <c r="P3829" s="172">
        <f t="shared" si="317"/>
        <v>0</v>
      </c>
    </row>
    <row r="3830" spans="12:16" ht="15" customHeight="1" x14ac:dyDescent="0.3">
      <c r="L3830" s="171" t="str">
        <f t="shared" si="315"/>
        <v>-</v>
      </c>
      <c r="M3830" s="172">
        <f t="shared" si="314"/>
        <v>0</v>
      </c>
      <c r="N3830" s="172">
        <f t="shared" si="316"/>
        <v>0</v>
      </c>
      <c r="O3830" s="172">
        <f t="shared" si="313"/>
        <v>0</v>
      </c>
      <c r="P3830" s="172">
        <f t="shared" si="317"/>
        <v>0</v>
      </c>
    </row>
    <row r="3831" spans="12:16" ht="15" customHeight="1" x14ac:dyDescent="0.3">
      <c r="L3831" s="171" t="str">
        <f t="shared" si="315"/>
        <v>-</v>
      </c>
      <c r="M3831" s="172">
        <f t="shared" si="314"/>
        <v>0</v>
      </c>
      <c r="N3831" s="172">
        <f t="shared" si="316"/>
        <v>0</v>
      </c>
      <c r="O3831" s="172">
        <f t="shared" si="313"/>
        <v>0</v>
      </c>
      <c r="P3831" s="172">
        <f t="shared" si="317"/>
        <v>0</v>
      </c>
    </row>
    <row r="3832" spans="12:16" ht="15" customHeight="1" x14ac:dyDescent="0.3">
      <c r="L3832" s="171" t="str">
        <f t="shared" si="315"/>
        <v>-</v>
      </c>
      <c r="M3832" s="172">
        <f t="shared" si="314"/>
        <v>0</v>
      </c>
      <c r="N3832" s="172">
        <f t="shared" si="316"/>
        <v>0</v>
      </c>
      <c r="O3832" s="172">
        <f t="shared" si="313"/>
        <v>0</v>
      </c>
      <c r="P3832" s="172">
        <f t="shared" si="317"/>
        <v>0</v>
      </c>
    </row>
    <row r="3833" spans="12:16" ht="15" customHeight="1" x14ac:dyDescent="0.3">
      <c r="L3833" s="171" t="str">
        <f t="shared" si="315"/>
        <v>-</v>
      </c>
      <c r="M3833" s="172">
        <f t="shared" si="314"/>
        <v>0</v>
      </c>
      <c r="N3833" s="172">
        <f t="shared" si="316"/>
        <v>0</v>
      </c>
      <c r="O3833" s="172">
        <f t="shared" si="313"/>
        <v>0</v>
      </c>
      <c r="P3833" s="172">
        <f t="shared" si="317"/>
        <v>0</v>
      </c>
    </row>
    <row r="3834" spans="12:16" ht="15" customHeight="1" x14ac:dyDescent="0.3">
      <c r="L3834" s="171" t="str">
        <f t="shared" si="315"/>
        <v>-</v>
      </c>
      <c r="M3834" s="172">
        <f t="shared" si="314"/>
        <v>0</v>
      </c>
      <c r="N3834" s="172">
        <f t="shared" si="316"/>
        <v>0</v>
      </c>
      <c r="O3834" s="172">
        <f t="shared" si="313"/>
        <v>0</v>
      </c>
      <c r="P3834" s="172">
        <f t="shared" si="317"/>
        <v>0</v>
      </c>
    </row>
    <row r="3835" spans="12:16" ht="15" customHeight="1" x14ac:dyDescent="0.3">
      <c r="L3835" s="171" t="str">
        <f t="shared" si="315"/>
        <v>-</v>
      </c>
      <c r="M3835" s="172">
        <f t="shared" si="314"/>
        <v>0</v>
      </c>
      <c r="N3835" s="172">
        <f t="shared" si="316"/>
        <v>0</v>
      </c>
      <c r="O3835" s="172">
        <f t="shared" si="313"/>
        <v>0</v>
      </c>
      <c r="P3835" s="172">
        <f t="shared" si="317"/>
        <v>0</v>
      </c>
    </row>
    <row r="3836" spans="12:16" ht="15" customHeight="1" x14ac:dyDescent="0.3">
      <c r="L3836" s="171" t="str">
        <f t="shared" si="315"/>
        <v>-</v>
      </c>
      <c r="M3836" s="172">
        <f t="shared" si="314"/>
        <v>0</v>
      </c>
      <c r="N3836" s="172">
        <f t="shared" si="316"/>
        <v>0</v>
      </c>
      <c r="O3836" s="172">
        <f t="shared" si="313"/>
        <v>0</v>
      </c>
      <c r="P3836" s="172">
        <f t="shared" si="317"/>
        <v>0</v>
      </c>
    </row>
    <row r="3837" spans="12:16" ht="15" customHeight="1" x14ac:dyDescent="0.3">
      <c r="L3837" s="171" t="str">
        <f t="shared" si="315"/>
        <v>-</v>
      </c>
      <c r="M3837" s="172">
        <f t="shared" si="314"/>
        <v>0</v>
      </c>
      <c r="N3837" s="172">
        <f t="shared" si="316"/>
        <v>0</v>
      </c>
      <c r="O3837" s="172">
        <f t="shared" si="313"/>
        <v>0</v>
      </c>
      <c r="P3837" s="172">
        <f t="shared" si="317"/>
        <v>0</v>
      </c>
    </row>
    <row r="3838" spans="12:16" ht="15" customHeight="1" x14ac:dyDescent="0.3">
      <c r="L3838" s="171" t="str">
        <f t="shared" si="315"/>
        <v>-</v>
      </c>
      <c r="M3838" s="172">
        <f t="shared" si="314"/>
        <v>0</v>
      </c>
      <c r="N3838" s="172">
        <f t="shared" si="316"/>
        <v>0</v>
      </c>
      <c r="O3838" s="172">
        <f t="shared" si="313"/>
        <v>0</v>
      </c>
      <c r="P3838" s="172">
        <f t="shared" si="317"/>
        <v>0</v>
      </c>
    </row>
    <row r="3839" spans="12:16" ht="15" customHeight="1" x14ac:dyDescent="0.3">
      <c r="L3839" s="171" t="str">
        <f t="shared" si="315"/>
        <v>-</v>
      </c>
      <c r="M3839" s="172">
        <f t="shared" si="314"/>
        <v>0</v>
      </c>
      <c r="N3839" s="172">
        <f t="shared" si="316"/>
        <v>0</v>
      </c>
      <c r="O3839" s="172">
        <f t="shared" si="313"/>
        <v>0</v>
      </c>
      <c r="P3839" s="172">
        <f t="shared" si="317"/>
        <v>0</v>
      </c>
    </row>
    <row r="3840" spans="12:16" ht="15" customHeight="1" x14ac:dyDescent="0.3">
      <c r="L3840" s="171" t="str">
        <f t="shared" si="315"/>
        <v>-</v>
      </c>
      <c r="M3840" s="172">
        <f t="shared" si="314"/>
        <v>0</v>
      </c>
      <c r="N3840" s="172">
        <f t="shared" si="316"/>
        <v>0</v>
      </c>
      <c r="O3840" s="172">
        <f t="shared" si="313"/>
        <v>0</v>
      </c>
      <c r="P3840" s="172">
        <f t="shared" si="317"/>
        <v>0</v>
      </c>
    </row>
    <row r="3841" spans="12:16" ht="15" customHeight="1" x14ac:dyDescent="0.3">
      <c r="L3841" s="171" t="str">
        <f t="shared" si="315"/>
        <v>-</v>
      </c>
      <c r="M3841" s="172">
        <f t="shared" si="314"/>
        <v>0</v>
      </c>
      <c r="N3841" s="172">
        <f t="shared" si="316"/>
        <v>0</v>
      </c>
      <c r="O3841" s="172">
        <f t="shared" si="313"/>
        <v>0</v>
      </c>
      <c r="P3841" s="172">
        <f t="shared" si="317"/>
        <v>0</v>
      </c>
    </row>
    <row r="3842" spans="12:16" ht="15" customHeight="1" x14ac:dyDescent="0.3">
      <c r="L3842" s="171" t="str">
        <f t="shared" si="315"/>
        <v>-</v>
      </c>
      <c r="M3842" s="172">
        <f t="shared" si="314"/>
        <v>0</v>
      </c>
      <c r="N3842" s="172">
        <f t="shared" si="316"/>
        <v>0</v>
      </c>
      <c r="O3842" s="172">
        <f t="shared" si="313"/>
        <v>0</v>
      </c>
      <c r="P3842" s="172">
        <f t="shared" si="317"/>
        <v>0</v>
      </c>
    </row>
    <row r="3843" spans="12:16" ht="15" customHeight="1" x14ac:dyDescent="0.3">
      <c r="L3843" s="171" t="str">
        <f t="shared" si="315"/>
        <v>-</v>
      </c>
      <c r="M3843" s="172">
        <f t="shared" si="314"/>
        <v>0</v>
      </c>
      <c r="N3843" s="172">
        <f t="shared" si="316"/>
        <v>0</v>
      </c>
      <c r="O3843" s="172">
        <f t="shared" si="313"/>
        <v>0</v>
      </c>
      <c r="P3843" s="172">
        <f t="shared" si="317"/>
        <v>0</v>
      </c>
    </row>
    <row r="3844" spans="12:16" ht="15" customHeight="1" x14ac:dyDescent="0.3">
      <c r="L3844" s="171" t="str">
        <f t="shared" si="315"/>
        <v>-</v>
      </c>
      <c r="M3844" s="172">
        <f t="shared" si="314"/>
        <v>0</v>
      </c>
      <c r="N3844" s="172">
        <f t="shared" si="316"/>
        <v>0</v>
      </c>
      <c r="O3844" s="172">
        <f t="shared" si="313"/>
        <v>0</v>
      </c>
      <c r="P3844" s="172">
        <f t="shared" si="317"/>
        <v>0</v>
      </c>
    </row>
    <row r="3845" spans="12:16" ht="15" customHeight="1" x14ac:dyDescent="0.3">
      <c r="L3845" s="171" t="str">
        <f t="shared" si="315"/>
        <v>-</v>
      </c>
      <c r="M3845" s="172">
        <f t="shared" si="314"/>
        <v>0</v>
      </c>
      <c r="N3845" s="172">
        <f t="shared" si="316"/>
        <v>0</v>
      </c>
      <c r="O3845" s="172">
        <f t="shared" si="313"/>
        <v>0</v>
      </c>
      <c r="P3845" s="172">
        <f t="shared" si="317"/>
        <v>0</v>
      </c>
    </row>
    <row r="3846" spans="12:16" ht="15" customHeight="1" x14ac:dyDescent="0.3">
      <c r="L3846" s="171" t="str">
        <f t="shared" si="315"/>
        <v>-</v>
      </c>
      <c r="M3846" s="172">
        <f t="shared" si="314"/>
        <v>0</v>
      </c>
      <c r="N3846" s="172">
        <f t="shared" si="316"/>
        <v>0</v>
      </c>
      <c r="O3846" s="172">
        <f t="shared" si="313"/>
        <v>0</v>
      </c>
      <c r="P3846" s="172">
        <f t="shared" si="317"/>
        <v>0</v>
      </c>
    </row>
    <row r="3847" spans="12:16" ht="15" customHeight="1" x14ac:dyDescent="0.3">
      <c r="L3847" s="171" t="str">
        <f t="shared" si="315"/>
        <v>-</v>
      </c>
      <c r="M3847" s="172">
        <f t="shared" si="314"/>
        <v>0</v>
      </c>
      <c r="N3847" s="172">
        <f t="shared" si="316"/>
        <v>0</v>
      </c>
      <c r="O3847" s="172">
        <f t="shared" si="313"/>
        <v>0</v>
      </c>
      <c r="P3847" s="172">
        <f t="shared" si="317"/>
        <v>0</v>
      </c>
    </row>
    <row r="3848" spans="12:16" ht="15" customHeight="1" x14ac:dyDescent="0.3">
      <c r="L3848" s="171" t="str">
        <f t="shared" si="315"/>
        <v>-</v>
      </c>
      <c r="M3848" s="172">
        <f t="shared" si="314"/>
        <v>0</v>
      </c>
      <c r="N3848" s="172">
        <f t="shared" si="316"/>
        <v>0</v>
      </c>
      <c r="O3848" s="172">
        <f t="shared" si="313"/>
        <v>0</v>
      </c>
      <c r="P3848" s="172">
        <f t="shared" si="317"/>
        <v>0</v>
      </c>
    </row>
    <row r="3849" spans="12:16" ht="15" customHeight="1" x14ac:dyDescent="0.3">
      <c r="L3849" s="171" t="str">
        <f t="shared" si="315"/>
        <v>-</v>
      </c>
      <c r="M3849" s="172">
        <f t="shared" si="314"/>
        <v>0</v>
      </c>
      <c r="N3849" s="172">
        <f t="shared" si="316"/>
        <v>0</v>
      </c>
      <c r="O3849" s="172">
        <f t="shared" si="313"/>
        <v>0</v>
      </c>
      <c r="P3849" s="172">
        <f t="shared" si="317"/>
        <v>0</v>
      </c>
    </row>
    <row r="3850" spans="12:16" ht="15" customHeight="1" x14ac:dyDescent="0.3">
      <c r="L3850" s="171" t="str">
        <f t="shared" si="315"/>
        <v>-</v>
      </c>
      <c r="M3850" s="172">
        <f t="shared" si="314"/>
        <v>0</v>
      </c>
      <c r="N3850" s="172">
        <f t="shared" si="316"/>
        <v>0</v>
      </c>
      <c r="O3850" s="172">
        <f t="shared" si="313"/>
        <v>0</v>
      </c>
      <c r="P3850" s="172">
        <f t="shared" si="317"/>
        <v>0</v>
      </c>
    </row>
    <row r="3851" spans="12:16" ht="15" customHeight="1" x14ac:dyDescent="0.3">
      <c r="L3851" s="171" t="str">
        <f t="shared" si="315"/>
        <v>-</v>
      </c>
      <c r="M3851" s="172">
        <f t="shared" si="314"/>
        <v>0</v>
      </c>
      <c r="N3851" s="172">
        <f t="shared" si="316"/>
        <v>0</v>
      </c>
      <c r="O3851" s="172">
        <f t="shared" ref="O3851:O3914" si="318">IFERROR(IF(ISNUMBER(N3850),N3850,$E$8)*IF(L3851&gt;=$J$8,$E$12,$E$12)/IF(MOD(YEAR(L3851),4),365,366)*IF(ISBLANK(L3850),L3851-$F$5,L3851-L3850),0)</f>
        <v>0</v>
      </c>
      <c r="P3851" s="172">
        <f t="shared" si="317"/>
        <v>0</v>
      </c>
    </row>
    <row r="3852" spans="12:16" ht="15" customHeight="1" x14ac:dyDescent="0.3">
      <c r="L3852" s="171" t="str">
        <f t="shared" si="315"/>
        <v>-</v>
      </c>
      <c r="M3852" s="172">
        <f t="shared" si="314"/>
        <v>0</v>
      </c>
      <c r="N3852" s="172">
        <f t="shared" si="316"/>
        <v>0</v>
      </c>
      <c r="O3852" s="172">
        <f t="shared" si="318"/>
        <v>0</v>
      </c>
      <c r="P3852" s="172">
        <f t="shared" si="317"/>
        <v>0</v>
      </c>
    </row>
    <row r="3853" spans="12:16" ht="15" customHeight="1" x14ac:dyDescent="0.3">
      <c r="L3853" s="171" t="str">
        <f t="shared" si="315"/>
        <v>-</v>
      </c>
      <c r="M3853" s="172">
        <f t="shared" si="314"/>
        <v>0</v>
      </c>
      <c r="N3853" s="172">
        <f t="shared" si="316"/>
        <v>0</v>
      </c>
      <c r="O3853" s="172">
        <f t="shared" si="318"/>
        <v>0</v>
      </c>
      <c r="P3853" s="172">
        <f t="shared" si="317"/>
        <v>0</v>
      </c>
    </row>
    <row r="3854" spans="12:16" ht="15" customHeight="1" x14ac:dyDescent="0.3">
      <c r="L3854" s="171" t="str">
        <f t="shared" si="315"/>
        <v>-</v>
      </c>
      <c r="M3854" s="172">
        <f t="shared" si="314"/>
        <v>0</v>
      </c>
      <c r="N3854" s="172">
        <f t="shared" si="316"/>
        <v>0</v>
      </c>
      <c r="O3854" s="172">
        <f t="shared" si="318"/>
        <v>0</v>
      </c>
      <c r="P3854" s="172">
        <f t="shared" si="317"/>
        <v>0</v>
      </c>
    </row>
    <row r="3855" spans="12:16" ht="15" customHeight="1" x14ac:dyDescent="0.3">
      <c r="L3855" s="171" t="str">
        <f t="shared" si="315"/>
        <v>-</v>
      </c>
      <c r="M3855" s="172">
        <f t="shared" si="314"/>
        <v>0</v>
      </c>
      <c r="N3855" s="172">
        <f t="shared" si="316"/>
        <v>0</v>
      </c>
      <c r="O3855" s="172">
        <f t="shared" si="318"/>
        <v>0</v>
      </c>
      <c r="P3855" s="172">
        <f t="shared" si="317"/>
        <v>0</v>
      </c>
    </row>
    <row r="3856" spans="12:16" ht="15" customHeight="1" x14ac:dyDescent="0.3">
      <c r="L3856" s="171" t="str">
        <f t="shared" si="315"/>
        <v>-</v>
      </c>
      <c r="M3856" s="172">
        <f t="shared" si="314"/>
        <v>0</v>
      </c>
      <c r="N3856" s="172">
        <f t="shared" si="316"/>
        <v>0</v>
      </c>
      <c r="O3856" s="172">
        <f t="shared" si="318"/>
        <v>0</v>
      </c>
      <c r="P3856" s="172">
        <f t="shared" si="317"/>
        <v>0</v>
      </c>
    </row>
    <row r="3857" spans="12:16" ht="15" customHeight="1" x14ac:dyDescent="0.3">
      <c r="L3857" s="171" t="str">
        <f t="shared" si="315"/>
        <v>-</v>
      </c>
      <c r="M3857" s="172">
        <f t="shared" si="314"/>
        <v>0</v>
      </c>
      <c r="N3857" s="172">
        <f t="shared" si="316"/>
        <v>0</v>
      </c>
      <c r="O3857" s="172">
        <f t="shared" si="318"/>
        <v>0</v>
      </c>
      <c r="P3857" s="172">
        <f t="shared" si="317"/>
        <v>0</v>
      </c>
    </row>
    <row r="3858" spans="12:16" ht="15" customHeight="1" x14ac:dyDescent="0.3">
      <c r="L3858" s="171" t="str">
        <f t="shared" si="315"/>
        <v>-</v>
      </c>
      <c r="M3858" s="172">
        <f t="shared" si="314"/>
        <v>0</v>
      </c>
      <c r="N3858" s="172">
        <f t="shared" si="316"/>
        <v>0</v>
      </c>
      <c r="O3858" s="172">
        <f t="shared" si="318"/>
        <v>0</v>
      </c>
      <c r="P3858" s="172">
        <f t="shared" si="317"/>
        <v>0</v>
      </c>
    </row>
    <row r="3859" spans="12:16" ht="15" customHeight="1" x14ac:dyDescent="0.3">
      <c r="L3859" s="171" t="str">
        <f t="shared" si="315"/>
        <v>-</v>
      </c>
      <c r="M3859" s="172">
        <f t="shared" ref="M3859:M3922" si="319">IFERROR(VLOOKUP(L3859,$B$19:$E$80,4,FALSE),0)</f>
        <v>0</v>
      </c>
      <c r="N3859" s="172">
        <f t="shared" si="316"/>
        <v>0</v>
      </c>
      <c r="O3859" s="172">
        <f t="shared" si="318"/>
        <v>0</v>
      </c>
      <c r="P3859" s="172">
        <f t="shared" si="317"/>
        <v>0</v>
      </c>
    </row>
    <row r="3860" spans="12:16" ht="15" customHeight="1" x14ac:dyDescent="0.3">
      <c r="L3860" s="171" t="str">
        <f t="shared" ref="L3860:L3923" si="320">IFERROR(IF(MAX(L3859+1,$F$5+1)&gt;$J$10,"-",MAX(L3859+1,$F$5+1)),"-")</f>
        <v>-</v>
      </c>
      <c r="M3860" s="172">
        <f t="shared" si="319"/>
        <v>0</v>
      </c>
      <c r="N3860" s="172">
        <f t="shared" ref="N3860:N3923" si="321">IF(ISNUMBER(N3859),N3859-M3860,$E$8)</f>
        <v>0</v>
      </c>
      <c r="O3860" s="172">
        <f t="shared" si="318"/>
        <v>0</v>
      </c>
      <c r="P3860" s="172">
        <f t="shared" ref="P3860:P3923" si="322">IFERROR(IF(ISNUMBER(N3859),N3859,$E$8)*3%/IF(MOD(YEAR(L3860),4),365,366)*IF(ISBLANK(L3859),(L3860-$F$5),L3860-L3859),0)</f>
        <v>0</v>
      </c>
    </row>
    <row r="3861" spans="12:16" ht="15" customHeight="1" x14ac:dyDescent="0.3">
      <c r="L3861" s="171" t="str">
        <f t="shared" si="320"/>
        <v>-</v>
      </c>
      <c r="M3861" s="172">
        <f t="shared" si="319"/>
        <v>0</v>
      </c>
      <c r="N3861" s="172">
        <f t="shared" si="321"/>
        <v>0</v>
      </c>
      <c r="O3861" s="172">
        <f t="shared" si="318"/>
        <v>0</v>
      </c>
      <c r="P3861" s="172">
        <f t="shared" si="322"/>
        <v>0</v>
      </c>
    </row>
    <row r="3862" spans="12:16" ht="15" customHeight="1" x14ac:dyDescent="0.3">
      <c r="L3862" s="171" t="str">
        <f t="shared" si="320"/>
        <v>-</v>
      </c>
      <c r="M3862" s="172">
        <f t="shared" si="319"/>
        <v>0</v>
      </c>
      <c r="N3862" s="172">
        <f t="shared" si="321"/>
        <v>0</v>
      </c>
      <c r="O3862" s="172">
        <f t="shared" si="318"/>
        <v>0</v>
      </c>
      <c r="P3862" s="172">
        <f t="shared" si="322"/>
        <v>0</v>
      </c>
    </row>
    <row r="3863" spans="12:16" ht="15" customHeight="1" x14ac:dyDescent="0.3">
      <c r="L3863" s="171" t="str">
        <f t="shared" si="320"/>
        <v>-</v>
      </c>
      <c r="M3863" s="172">
        <f t="shared" si="319"/>
        <v>0</v>
      </c>
      <c r="N3863" s="172">
        <f t="shared" si="321"/>
        <v>0</v>
      </c>
      <c r="O3863" s="172">
        <f t="shared" si="318"/>
        <v>0</v>
      </c>
      <c r="P3863" s="172">
        <f t="shared" si="322"/>
        <v>0</v>
      </c>
    </row>
    <row r="3864" spans="12:16" ht="15" customHeight="1" x14ac:dyDescent="0.3">
      <c r="L3864" s="171" t="str">
        <f t="shared" si="320"/>
        <v>-</v>
      </c>
      <c r="M3864" s="172">
        <f t="shared" si="319"/>
        <v>0</v>
      </c>
      <c r="N3864" s="172">
        <f t="shared" si="321"/>
        <v>0</v>
      </c>
      <c r="O3864" s="172">
        <f t="shared" si="318"/>
        <v>0</v>
      </c>
      <c r="P3864" s="172">
        <f t="shared" si="322"/>
        <v>0</v>
      </c>
    </row>
    <row r="3865" spans="12:16" ht="15" customHeight="1" x14ac:dyDescent="0.3">
      <c r="L3865" s="171" t="str">
        <f t="shared" si="320"/>
        <v>-</v>
      </c>
      <c r="M3865" s="172">
        <f t="shared" si="319"/>
        <v>0</v>
      </c>
      <c r="N3865" s="172">
        <f t="shared" si="321"/>
        <v>0</v>
      </c>
      <c r="O3865" s="172">
        <f t="shared" si="318"/>
        <v>0</v>
      </c>
      <c r="P3865" s="172">
        <f t="shared" si="322"/>
        <v>0</v>
      </c>
    </row>
    <row r="3866" spans="12:16" ht="15" customHeight="1" x14ac:dyDescent="0.3">
      <c r="L3866" s="171" t="str">
        <f t="shared" si="320"/>
        <v>-</v>
      </c>
      <c r="M3866" s="172">
        <f t="shared" si="319"/>
        <v>0</v>
      </c>
      <c r="N3866" s="172">
        <f t="shared" si="321"/>
        <v>0</v>
      </c>
      <c r="O3866" s="172">
        <f t="shared" si="318"/>
        <v>0</v>
      </c>
      <c r="P3866" s="172">
        <f t="shared" si="322"/>
        <v>0</v>
      </c>
    </row>
    <row r="3867" spans="12:16" ht="15" customHeight="1" x14ac:dyDescent="0.3">
      <c r="L3867" s="171" t="str">
        <f t="shared" si="320"/>
        <v>-</v>
      </c>
      <c r="M3867" s="172">
        <f t="shared" si="319"/>
        <v>0</v>
      </c>
      <c r="N3867" s="172">
        <f t="shared" si="321"/>
        <v>0</v>
      </c>
      <c r="O3867" s="172">
        <f t="shared" si="318"/>
        <v>0</v>
      </c>
      <c r="P3867" s="172">
        <f t="shared" si="322"/>
        <v>0</v>
      </c>
    </row>
    <row r="3868" spans="12:16" ht="15" customHeight="1" x14ac:dyDescent="0.3">
      <c r="L3868" s="171" t="str">
        <f t="shared" si="320"/>
        <v>-</v>
      </c>
      <c r="M3868" s="172">
        <f t="shared" si="319"/>
        <v>0</v>
      </c>
      <c r="N3868" s="172">
        <f t="shared" si="321"/>
        <v>0</v>
      </c>
      <c r="O3868" s="172">
        <f t="shared" si="318"/>
        <v>0</v>
      </c>
      <c r="P3868" s="172">
        <f t="shared" si="322"/>
        <v>0</v>
      </c>
    </row>
    <row r="3869" spans="12:16" ht="15" customHeight="1" x14ac:dyDescent="0.3">
      <c r="L3869" s="171" t="str">
        <f t="shared" si="320"/>
        <v>-</v>
      </c>
      <c r="M3869" s="172">
        <f t="shared" si="319"/>
        <v>0</v>
      </c>
      <c r="N3869" s="172">
        <f t="shared" si="321"/>
        <v>0</v>
      </c>
      <c r="O3869" s="172">
        <f t="shared" si="318"/>
        <v>0</v>
      </c>
      <c r="P3869" s="172">
        <f t="shared" si="322"/>
        <v>0</v>
      </c>
    </row>
    <row r="3870" spans="12:16" ht="15" customHeight="1" x14ac:dyDescent="0.3">
      <c r="L3870" s="171" t="str">
        <f t="shared" si="320"/>
        <v>-</v>
      </c>
      <c r="M3870" s="172">
        <f t="shared" si="319"/>
        <v>0</v>
      </c>
      <c r="N3870" s="172">
        <f t="shared" si="321"/>
        <v>0</v>
      </c>
      <c r="O3870" s="172">
        <f t="shared" si="318"/>
        <v>0</v>
      </c>
      <c r="P3870" s="172">
        <f t="shared" si="322"/>
        <v>0</v>
      </c>
    </row>
    <row r="3871" spans="12:16" ht="15" customHeight="1" x14ac:dyDescent="0.3">
      <c r="L3871" s="171" t="str">
        <f t="shared" si="320"/>
        <v>-</v>
      </c>
      <c r="M3871" s="172">
        <f t="shared" si="319"/>
        <v>0</v>
      </c>
      <c r="N3871" s="172">
        <f t="shared" si="321"/>
        <v>0</v>
      </c>
      <c r="O3871" s="172">
        <f t="shared" si="318"/>
        <v>0</v>
      </c>
      <c r="P3871" s="172">
        <f t="shared" si="322"/>
        <v>0</v>
      </c>
    </row>
    <row r="3872" spans="12:16" ht="15" customHeight="1" x14ac:dyDescent="0.3">
      <c r="L3872" s="171" t="str">
        <f t="shared" si="320"/>
        <v>-</v>
      </c>
      <c r="M3872" s="172">
        <f t="shared" si="319"/>
        <v>0</v>
      </c>
      <c r="N3872" s="172">
        <f t="shared" si="321"/>
        <v>0</v>
      </c>
      <c r="O3872" s="172">
        <f t="shared" si="318"/>
        <v>0</v>
      </c>
      <c r="P3872" s="172">
        <f t="shared" si="322"/>
        <v>0</v>
      </c>
    </row>
    <row r="3873" spans="12:16" ht="15" customHeight="1" x14ac:dyDescent="0.3">
      <c r="L3873" s="171" t="str">
        <f t="shared" si="320"/>
        <v>-</v>
      </c>
      <c r="M3873" s="172">
        <f t="shared" si="319"/>
        <v>0</v>
      </c>
      <c r="N3873" s="172">
        <f t="shared" si="321"/>
        <v>0</v>
      </c>
      <c r="O3873" s="172">
        <f t="shared" si="318"/>
        <v>0</v>
      </c>
      <c r="P3873" s="172">
        <f t="shared" si="322"/>
        <v>0</v>
      </c>
    </row>
    <row r="3874" spans="12:16" ht="15" customHeight="1" x14ac:dyDescent="0.3">
      <c r="L3874" s="171" t="str">
        <f t="shared" si="320"/>
        <v>-</v>
      </c>
      <c r="M3874" s="172">
        <f t="shared" si="319"/>
        <v>0</v>
      </c>
      <c r="N3874" s="172">
        <f t="shared" si="321"/>
        <v>0</v>
      </c>
      <c r="O3874" s="172">
        <f t="shared" si="318"/>
        <v>0</v>
      </c>
      <c r="P3874" s="172">
        <f t="shared" si="322"/>
        <v>0</v>
      </c>
    </row>
    <row r="3875" spans="12:16" ht="15" customHeight="1" x14ac:dyDescent="0.3">
      <c r="L3875" s="171" t="str">
        <f t="shared" si="320"/>
        <v>-</v>
      </c>
      <c r="M3875" s="172">
        <f t="shared" si="319"/>
        <v>0</v>
      </c>
      <c r="N3875" s="172">
        <f t="shared" si="321"/>
        <v>0</v>
      </c>
      <c r="O3875" s="172">
        <f t="shared" si="318"/>
        <v>0</v>
      </c>
      <c r="P3875" s="172">
        <f t="shared" si="322"/>
        <v>0</v>
      </c>
    </row>
    <row r="3876" spans="12:16" ht="15" customHeight="1" x14ac:dyDescent="0.3">
      <c r="L3876" s="171" t="str">
        <f t="shared" si="320"/>
        <v>-</v>
      </c>
      <c r="M3876" s="172">
        <f t="shared" si="319"/>
        <v>0</v>
      </c>
      <c r="N3876" s="172">
        <f t="shared" si="321"/>
        <v>0</v>
      </c>
      <c r="O3876" s="172">
        <f t="shared" si="318"/>
        <v>0</v>
      </c>
      <c r="P3876" s="172">
        <f t="shared" si="322"/>
        <v>0</v>
      </c>
    </row>
    <row r="3877" spans="12:16" ht="15" customHeight="1" x14ac:dyDescent="0.3">
      <c r="L3877" s="171" t="str">
        <f t="shared" si="320"/>
        <v>-</v>
      </c>
      <c r="M3877" s="172">
        <f t="shared" si="319"/>
        <v>0</v>
      </c>
      <c r="N3877" s="172">
        <f t="shared" si="321"/>
        <v>0</v>
      </c>
      <c r="O3877" s="172">
        <f t="shared" si="318"/>
        <v>0</v>
      </c>
      <c r="P3877" s="172">
        <f t="shared" si="322"/>
        <v>0</v>
      </c>
    </row>
    <row r="3878" spans="12:16" ht="15" customHeight="1" x14ac:dyDescent="0.3">
      <c r="L3878" s="171" t="str">
        <f t="shared" si="320"/>
        <v>-</v>
      </c>
      <c r="M3878" s="172">
        <f t="shared" si="319"/>
        <v>0</v>
      </c>
      <c r="N3878" s="172">
        <f t="shared" si="321"/>
        <v>0</v>
      </c>
      <c r="O3878" s="172">
        <f t="shared" si="318"/>
        <v>0</v>
      </c>
      <c r="P3878" s="172">
        <f t="shared" si="322"/>
        <v>0</v>
      </c>
    </row>
    <row r="3879" spans="12:16" ht="15" customHeight="1" x14ac:dyDescent="0.3">
      <c r="L3879" s="171" t="str">
        <f t="shared" si="320"/>
        <v>-</v>
      </c>
      <c r="M3879" s="172">
        <f t="shared" si="319"/>
        <v>0</v>
      </c>
      <c r="N3879" s="172">
        <f t="shared" si="321"/>
        <v>0</v>
      </c>
      <c r="O3879" s="172">
        <f t="shared" si="318"/>
        <v>0</v>
      </c>
      <c r="P3879" s="172">
        <f t="shared" si="322"/>
        <v>0</v>
      </c>
    </row>
    <row r="3880" spans="12:16" ht="15" customHeight="1" x14ac:dyDescent="0.3">
      <c r="L3880" s="171" t="str">
        <f t="shared" si="320"/>
        <v>-</v>
      </c>
      <c r="M3880" s="172">
        <f t="shared" si="319"/>
        <v>0</v>
      </c>
      <c r="N3880" s="172">
        <f t="shared" si="321"/>
        <v>0</v>
      </c>
      <c r="O3880" s="172">
        <f t="shared" si="318"/>
        <v>0</v>
      </c>
      <c r="P3880" s="172">
        <f t="shared" si="322"/>
        <v>0</v>
      </c>
    </row>
    <row r="3881" spans="12:16" ht="15" customHeight="1" x14ac:dyDescent="0.3">
      <c r="L3881" s="171" t="str">
        <f t="shared" si="320"/>
        <v>-</v>
      </c>
      <c r="M3881" s="172">
        <f t="shared" si="319"/>
        <v>0</v>
      </c>
      <c r="N3881" s="172">
        <f t="shared" si="321"/>
        <v>0</v>
      </c>
      <c r="O3881" s="172">
        <f t="shared" si="318"/>
        <v>0</v>
      </c>
      <c r="P3881" s="172">
        <f t="shared" si="322"/>
        <v>0</v>
      </c>
    </row>
    <row r="3882" spans="12:16" ht="15" customHeight="1" x14ac:dyDescent="0.3">
      <c r="L3882" s="171" t="str">
        <f t="shared" si="320"/>
        <v>-</v>
      </c>
      <c r="M3882" s="172">
        <f t="shared" si="319"/>
        <v>0</v>
      </c>
      <c r="N3882" s="172">
        <f t="shared" si="321"/>
        <v>0</v>
      </c>
      <c r="O3882" s="172">
        <f t="shared" si="318"/>
        <v>0</v>
      </c>
      <c r="P3882" s="172">
        <f t="shared" si="322"/>
        <v>0</v>
      </c>
    </row>
    <row r="3883" spans="12:16" ht="15" customHeight="1" x14ac:dyDescent="0.3">
      <c r="L3883" s="171" t="str">
        <f t="shared" si="320"/>
        <v>-</v>
      </c>
      <c r="M3883" s="172">
        <f t="shared" si="319"/>
        <v>0</v>
      </c>
      <c r="N3883" s="172">
        <f t="shared" si="321"/>
        <v>0</v>
      </c>
      <c r="O3883" s="172">
        <f t="shared" si="318"/>
        <v>0</v>
      </c>
      <c r="P3883" s="172">
        <f t="shared" si="322"/>
        <v>0</v>
      </c>
    </row>
    <row r="3884" spans="12:16" ht="15" customHeight="1" x14ac:dyDescent="0.3">
      <c r="L3884" s="171" t="str">
        <f t="shared" si="320"/>
        <v>-</v>
      </c>
      <c r="M3884" s="172">
        <f t="shared" si="319"/>
        <v>0</v>
      </c>
      <c r="N3884" s="172">
        <f t="shared" si="321"/>
        <v>0</v>
      </c>
      <c r="O3884" s="172">
        <f t="shared" si="318"/>
        <v>0</v>
      </c>
      <c r="P3884" s="172">
        <f t="shared" si="322"/>
        <v>0</v>
      </c>
    </row>
    <row r="3885" spans="12:16" ht="15" customHeight="1" x14ac:dyDescent="0.3">
      <c r="L3885" s="171" t="str">
        <f t="shared" si="320"/>
        <v>-</v>
      </c>
      <c r="M3885" s="172">
        <f t="shared" si="319"/>
        <v>0</v>
      </c>
      <c r="N3885" s="172">
        <f t="shared" si="321"/>
        <v>0</v>
      </c>
      <c r="O3885" s="172">
        <f t="shared" si="318"/>
        <v>0</v>
      </c>
      <c r="P3885" s="172">
        <f t="shared" si="322"/>
        <v>0</v>
      </c>
    </row>
    <row r="3886" spans="12:16" ht="15" customHeight="1" x14ac:dyDescent="0.3">
      <c r="L3886" s="171" t="str">
        <f t="shared" si="320"/>
        <v>-</v>
      </c>
      <c r="M3886" s="172">
        <f t="shared" si="319"/>
        <v>0</v>
      </c>
      <c r="N3886" s="172">
        <f t="shared" si="321"/>
        <v>0</v>
      </c>
      <c r="O3886" s="172">
        <f t="shared" si="318"/>
        <v>0</v>
      </c>
      <c r="P3886" s="172">
        <f t="shared" si="322"/>
        <v>0</v>
      </c>
    </row>
    <row r="3887" spans="12:16" ht="15" customHeight="1" x14ac:dyDescent="0.3">
      <c r="L3887" s="171" t="str">
        <f t="shared" si="320"/>
        <v>-</v>
      </c>
      <c r="M3887" s="172">
        <f t="shared" si="319"/>
        <v>0</v>
      </c>
      <c r="N3887" s="172">
        <f t="shared" si="321"/>
        <v>0</v>
      </c>
      <c r="O3887" s="172">
        <f t="shared" si="318"/>
        <v>0</v>
      </c>
      <c r="P3887" s="172">
        <f t="shared" si="322"/>
        <v>0</v>
      </c>
    </row>
    <row r="3888" spans="12:16" ht="15" customHeight="1" x14ac:dyDescent="0.3">
      <c r="L3888" s="171" t="str">
        <f t="shared" si="320"/>
        <v>-</v>
      </c>
      <c r="M3888" s="172">
        <f t="shared" si="319"/>
        <v>0</v>
      </c>
      <c r="N3888" s="172">
        <f t="shared" si="321"/>
        <v>0</v>
      </c>
      <c r="O3888" s="172">
        <f t="shared" si="318"/>
        <v>0</v>
      </c>
      <c r="P3888" s="172">
        <f t="shared" si="322"/>
        <v>0</v>
      </c>
    </row>
    <row r="3889" spans="12:16" ht="15" customHeight="1" x14ac:dyDescent="0.3">
      <c r="L3889" s="171" t="str">
        <f t="shared" si="320"/>
        <v>-</v>
      </c>
      <c r="M3889" s="172">
        <f t="shared" si="319"/>
        <v>0</v>
      </c>
      <c r="N3889" s="172">
        <f t="shared" si="321"/>
        <v>0</v>
      </c>
      <c r="O3889" s="172">
        <f t="shared" si="318"/>
        <v>0</v>
      </c>
      <c r="P3889" s="172">
        <f t="shared" si="322"/>
        <v>0</v>
      </c>
    </row>
    <row r="3890" spans="12:16" ht="15" customHeight="1" x14ac:dyDescent="0.3">
      <c r="L3890" s="171" t="str">
        <f t="shared" si="320"/>
        <v>-</v>
      </c>
      <c r="M3890" s="172">
        <f t="shared" si="319"/>
        <v>0</v>
      </c>
      <c r="N3890" s="172">
        <f t="shared" si="321"/>
        <v>0</v>
      </c>
      <c r="O3890" s="172">
        <f t="shared" si="318"/>
        <v>0</v>
      </c>
      <c r="P3890" s="172">
        <f t="shared" si="322"/>
        <v>0</v>
      </c>
    </row>
    <row r="3891" spans="12:16" ht="15" customHeight="1" x14ac:dyDescent="0.3">
      <c r="L3891" s="171" t="str">
        <f t="shared" si="320"/>
        <v>-</v>
      </c>
      <c r="M3891" s="172">
        <f t="shared" si="319"/>
        <v>0</v>
      </c>
      <c r="N3891" s="172">
        <f t="shared" si="321"/>
        <v>0</v>
      </c>
      <c r="O3891" s="172">
        <f t="shared" si="318"/>
        <v>0</v>
      </c>
      <c r="P3891" s="172">
        <f t="shared" si="322"/>
        <v>0</v>
      </c>
    </row>
    <row r="3892" spans="12:16" ht="15" customHeight="1" x14ac:dyDescent="0.3">
      <c r="L3892" s="171" t="str">
        <f t="shared" si="320"/>
        <v>-</v>
      </c>
      <c r="M3892" s="172">
        <f t="shared" si="319"/>
        <v>0</v>
      </c>
      <c r="N3892" s="172">
        <f t="shared" si="321"/>
        <v>0</v>
      </c>
      <c r="O3892" s="172">
        <f t="shared" si="318"/>
        <v>0</v>
      </c>
      <c r="P3892" s="172">
        <f t="shared" si="322"/>
        <v>0</v>
      </c>
    </row>
    <row r="3893" spans="12:16" ht="15" customHeight="1" x14ac:dyDescent="0.3">
      <c r="L3893" s="171" t="str">
        <f t="shared" si="320"/>
        <v>-</v>
      </c>
      <c r="M3893" s="172">
        <f t="shared" si="319"/>
        <v>0</v>
      </c>
      <c r="N3893" s="172">
        <f t="shared" si="321"/>
        <v>0</v>
      </c>
      <c r="O3893" s="172">
        <f t="shared" si="318"/>
        <v>0</v>
      </c>
      <c r="P3893" s="172">
        <f t="shared" si="322"/>
        <v>0</v>
      </c>
    </row>
    <row r="3894" spans="12:16" ht="15" customHeight="1" x14ac:dyDescent="0.3">
      <c r="L3894" s="171" t="str">
        <f t="shared" si="320"/>
        <v>-</v>
      </c>
      <c r="M3894" s="172">
        <f t="shared" si="319"/>
        <v>0</v>
      </c>
      <c r="N3894" s="172">
        <f t="shared" si="321"/>
        <v>0</v>
      </c>
      <c r="O3894" s="172">
        <f t="shared" si="318"/>
        <v>0</v>
      </c>
      <c r="P3894" s="172">
        <f t="shared" si="322"/>
        <v>0</v>
      </c>
    </row>
    <row r="3895" spans="12:16" ht="15" customHeight="1" x14ac:dyDescent="0.3">
      <c r="L3895" s="171" t="str">
        <f t="shared" si="320"/>
        <v>-</v>
      </c>
      <c r="M3895" s="172">
        <f t="shared" si="319"/>
        <v>0</v>
      </c>
      <c r="N3895" s="172">
        <f t="shared" si="321"/>
        <v>0</v>
      </c>
      <c r="O3895" s="172">
        <f t="shared" si="318"/>
        <v>0</v>
      </c>
      <c r="P3895" s="172">
        <f t="shared" si="322"/>
        <v>0</v>
      </c>
    </row>
    <row r="3896" spans="12:16" ht="15" customHeight="1" x14ac:dyDescent="0.3">
      <c r="L3896" s="171" t="str">
        <f t="shared" si="320"/>
        <v>-</v>
      </c>
      <c r="M3896" s="172">
        <f t="shared" si="319"/>
        <v>0</v>
      </c>
      <c r="N3896" s="172">
        <f t="shared" si="321"/>
        <v>0</v>
      </c>
      <c r="O3896" s="172">
        <f t="shared" si="318"/>
        <v>0</v>
      </c>
      <c r="P3896" s="172">
        <f t="shared" si="322"/>
        <v>0</v>
      </c>
    </row>
    <row r="3897" spans="12:16" ht="15" customHeight="1" x14ac:dyDescent="0.3">
      <c r="L3897" s="171" t="str">
        <f t="shared" si="320"/>
        <v>-</v>
      </c>
      <c r="M3897" s="172">
        <f t="shared" si="319"/>
        <v>0</v>
      </c>
      <c r="N3897" s="172">
        <f t="shared" si="321"/>
        <v>0</v>
      </c>
      <c r="O3897" s="172">
        <f t="shared" si="318"/>
        <v>0</v>
      </c>
      <c r="P3897" s="172">
        <f t="shared" si="322"/>
        <v>0</v>
      </c>
    </row>
    <row r="3898" spans="12:16" ht="15" customHeight="1" x14ac:dyDescent="0.3">
      <c r="L3898" s="171" t="str">
        <f t="shared" si="320"/>
        <v>-</v>
      </c>
      <c r="M3898" s="172">
        <f t="shared" si="319"/>
        <v>0</v>
      </c>
      <c r="N3898" s="172">
        <f t="shared" si="321"/>
        <v>0</v>
      </c>
      <c r="O3898" s="172">
        <f t="shared" si="318"/>
        <v>0</v>
      </c>
      <c r="P3898" s="172">
        <f t="shared" si="322"/>
        <v>0</v>
      </c>
    </row>
    <row r="3899" spans="12:16" ht="15" customHeight="1" x14ac:dyDescent="0.3">
      <c r="L3899" s="171" t="str">
        <f t="shared" si="320"/>
        <v>-</v>
      </c>
      <c r="M3899" s="172">
        <f t="shared" si="319"/>
        <v>0</v>
      </c>
      <c r="N3899" s="172">
        <f t="shared" si="321"/>
        <v>0</v>
      </c>
      <c r="O3899" s="172">
        <f t="shared" si="318"/>
        <v>0</v>
      </c>
      <c r="P3899" s="172">
        <f t="shared" si="322"/>
        <v>0</v>
      </c>
    </row>
    <row r="3900" spans="12:16" ht="15" customHeight="1" x14ac:dyDescent="0.3">
      <c r="L3900" s="171" t="str">
        <f t="shared" si="320"/>
        <v>-</v>
      </c>
      <c r="M3900" s="172">
        <f t="shared" si="319"/>
        <v>0</v>
      </c>
      <c r="N3900" s="172">
        <f t="shared" si="321"/>
        <v>0</v>
      </c>
      <c r="O3900" s="172">
        <f t="shared" si="318"/>
        <v>0</v>
      </c>
      <c r="P3900" s="172">
        <f t="shared" si="322"/>
        <v>0</v>
      </c>
    </row>
    <row r="3901" spans="12:16" ht="15" customHeight="1" x14ac:dyDescent="0.3">
      <c r="L3901" s="171" t="str">
        <f t="shared" si="320"/>
        <v>-</v>
      </c>
      <c r="M3901" s="172">
        <f t="shared" si="319"/>
        <v>0</v>
      </c>
      <c r="N3901" s="172">
        <f t="shared" si="321"/>
        <v>0</v>
      </c>
      <c r="O3901" s="172">
        <f t="shared" si="318"/>
        <v>0</v>
      </c>
      <c r="P3901" s="172">
        <f t="shared" si="322"/>
        <v>0</v>
      </c>
    </row>
    <row r="3902" spans="12:16" ht="15" customHeight="1" x14ac:dyDescent="0.3">
      <c r="L3902" s="171" t="str">
        <f t="shared" si="320"/>
        <v>-</v>
      </c>
      <c r="M3902" s="172">
        <f t="shared" si="319"/>
        <v>0</v>
      </c>
      <c r="N3902" s="172">
        <f t="shared" si="321"/>
        <v>0</v>
      </c>
      <c r="O3902" s="172">
        <f t="shared" si="318"/>
        <v>0</v>
      </c>
      <c r="P3902" s="172">
        <f t="shared" si="322"/>
        <v>0</v>
      </c>
    </row>
    <row r="3903" spans="12:16" ht="15" customHeight="1" x14ac:dyDescent="0.3">
      <c r="L3903" s="171" t="str">
        <f t="shared" si="320"/>
        <v>-</v>
      </c>
      <c r="M3903" s="172">
        <f t="shared" si="319"/>
        <v>0</v>
      </c>
      <c r="N3903" s="172">
        <f t="shared" si="321"/>
        <v>0</v>
      </c>
      <c r="O3903" s="172">
        <f t="shared" si="318"/>
        <v>0</v>
      </c>
      <c r="P3903" s="172">
        <f t="shared" si="322"/>
        <v>0</v>
      </c>
    </row>
    <row r="3904" spans="12:16" ht="15" customHeight="1" x14ac:dyDescent="0.3">
      <c r="L3904" s="171" t="str">
        <f t="shared" si="320"/>
        <v>-</v>
      </c>
      <c r="M3904" s="172">
        <f t="shared" si="319"/>
        <v>0</v>
      </c>
      <c r="N3904" s="172">
        <f t="shared" si="321"/>
        <v>0</v>
      </c>
      <c r="O3904" s="172">
        <f t="shared" si="318"/>
        <v>0</v>
      </c>
      <c r="P3904" s="172">
        <f t="shared" si="322"/>
        <v>0</v>
      </c>
    </row>
    <row r="3905" spans="12:16" ht="15" customHeight="1" x14ac:dyDescent="0.3">
      <c r="L3905" s="171" t="str">
        <f t="shared" si="320"/>
        <v>-</v>
      </c>
      <c r="M3905" s="172">
        <f t="shared" si="319"/>
        <v>0</v>
      </c>
      <c r="N3905" s="172">
        <f t="shared" si="321"/>
        <v>0</v>
      </c>
      <c r="O3905" s="172">
        <f t="shared" si="318"/>
        <v>0</v>
      </c>
      <c r="P3905" s="172">
        <f t="shared" si="322"/>
        <v>0</v>
      </c>
    </row>
    <row r="3906" spans="12:16" ht="15" customHeight="1" x14ac:dyDescent="0.3">
      <c r="L3906" s="171" t="str">
        <f t="shared" si="320"/>
        <v>-</v>
      </c>
      <c r="M3906" s="172">
        <f t="shared" si="319"/>
        <v>0</v>
      </c>
      <c r="N3906" s="172">
        <f t="shared" si="321"/>
        <v>0</v>
      </c>
      <c r="O3906" s="172">
        <f t="shared" si="318"/>
        <v>0</v>
      </c>
      <c r="P3906" s="172">
        <f t="shared" si="322"/>
        <v>0</v>
      </c>
    </row>
    <row r="3907" spans="12:16" ht="15" customHeight="1" x14ac:dyDescent="0.3">
      <c r="L3907" s="171" t="str">
        <f t="shared" si="320"/>
        <v>-</v>
      </c>
      <c r="M3907" s="172">
        <f t="shared" si="319"/>
        <v>0</v>
      </c>
      <c r="N3907" s="172">
        <f t="shared" si="321"/>
        <v>0</v>
      </c>
      <c r="O3907" s="172">
        <f t="shared" si="318"/>
        <v>0</v>
      </c>
      <c r="P3907" s="172">
        <f t="shared" si="322"/>
        <v>0</v>
      </c>
    </row>
    <row r="3908" spans="12:16" ht="15" customHeight="1" x14ac:dyDescent="0.3">
      <c r="L3908" s="171" t="str">
        <f t="shared" si="320"/>
        <v>-</v>
      </c>
      <c r="M3908" s="172">
        <f t="shared" si="319"/>
        <v>0</v>
      </c>
      <c r="N3908" s="172">
        <f t="shared" si="321"/>
        <v>0</v>
      </c>
      <c r="O3908" s="172">
        <f t="shared" si="318"/>
        <v>0</v>
      </c>
      <c r="P3908" s="172">
        <f t="shared" si="322"/>
        <v>0</v>
      </c>
    </row>
    <row r="3909" spans="12:16" ht="15" customHeight="1" x14ac:dyDescent="0.3">
      <c r="L3909" s="171" t="str">
        <f t="shared" si="320"/>
        <v>-</v>
      </c>
      <c r="M3909" s="172">
        <f t="shared" si="319"/>
        <v>0</v>
      </c>
      <c r="N3909" s="172">
        <f t="shared" si="321"/>
        <v>0</v>
      </c>
      <c r="O3909" s="172">
        <f t="shared" si="318"/>
        <v>0</v>
      </c>
      <c r="P3909" s="172">
        <f t="shared" si="322"/>
        <v>0</v>
      </c>
    </row>
    <row r="3910" spans="12:16" ht="15" customHeight="1" x14ac:dyDescent="0.3">
      <c r="L3910" s="171" t="str">
        <f t="shared" si="320"/>
        <v>-</v>
      </c>
      <c r="M3910" s="172">
        <f t="shared" si="319"/>
        <v>0</v>
      </c>
      <c r="N3910" s="172">
        <f t="shared" si="321"/>
        <v>0</v>
      </c>
      <c r="O3910" s="172">
        <f t="shared" si="318"/>
        <v>0</v>
      </c>
      <c r="P3910" s="172">
        <f t="shared" si="322"/>
        <v>0</v>
      </c>
    </row>
    <row r="3911" spans="12:16" ht="15" customHeight="1" x14ac:dyDescent="0.3">
      <c r="L3911" s="171" t="str">
        <f t="shared" si="320"/>
        <v>-</v>
      </c>
      <c r="M3911" s="172">
        <f t="shared" si="319"/>
        <v>0</v>
      </c>
      <c r="N3911" s="172">
        <f t="shared" si="321"/>
        <v>0</v>
      </c>
      <c r="O3911" s="172">
        <f t="shared" si="318"/>
        <v>0</v>
      </c>
      <c r="P3911" s="172">
        <f t="shared" si="322"/>
        <v>0</v>
      </c>
    </row>
    <row r="3912" spans="12:16" ht="15" customHeight="1" x14ac:dyDescent="0.3">
      <c r="L3912" s="171" t="str">
        <f t="shared" si="320"/>
        <v>-</v>
      </c>
      <c r="M3912" s="172">
        <f t="shared" si="319"/>
        <v>0</v>
      </c>
      <c r="N3912" s="172">
        <f t="shared" si="321"/>
        <v>0</v>
      </c>
      <c r="O3912" s="172">
        <f t="shared" si="318"/>
        <v>0</v>
      </c>
      <c r="P3912" s="172">
        <f t="shared" si="322"/>
        <v>0</v>
      </c>
    </row>
    <row r="3913" spans="12:16" ht="15" customHeight="1" x14ac:dyDescent="0.3">
      <c r="L3913" s="171" t="str">
        <f t="shared" si="320"/>
        <v>-</v>
      </c>
      <c r="M3913" s="172">
        <f t="shared" si="319"/>
        <v>0</v>
      </c>
      <c r="N3913" s="172">
        <f t="shared" si="321"/>
        <v>0</v>
      </c>
      <c r="O3913" s="172">
        <f t="shared" si="318"/>
        <v>0</v>
      </c>
      <c r="P3913" s="172">
        <f t="shared" si="322"/>
        <v>0</v>
      </c>
    </row>
    <row r="3914" spans="12:16" ht="15" customHeight="1" x14ac:dyDescent="0.3">
      <c r="L3914" s="171" t="str">
        <f t="shared" si="320"/>
        <v>-</v>
      </c>
      <c r="M3914" s="172">
        <f t="shared" si="319"/>
        <v>0</v>
      </c>
      <c r="N3914" s="172">
        <f t="shared" si="321"/>
        <v>0</v>
      </c>
      <c r="O3914" s="172">
        <f t="shared" si="318"/>
        <v>0</v>
      </c>
      <c r="P3914" s="172">
        <f t="shared" si="322"/>
        <v>0</v>
      </c>
    </row>
    <row r="3915" spans="12:16" ht="15" customHeight="1" x14ac:dyDescent="0.3">
      <c r="L3915" s="171" t="str">
        <f t="shared" si="320"/>
        <v>-</v>
      </c>
      <c r="M3915" s="172">
        <f t="shared" si="319"/>
        <v>0</v>
      </c>
      <c r="N3915" s="172">
        <f t="shared" si="321"/>
        <v>0</v>
      </c>
      <c r="O3915" s="172">
        <f t="shared" ref="O3915:O3978" si="323">IFERROR(IF(ISNUMBER(N3914),N3914,$E$8)*IF(L3915&gt;=$J$8,$E$12,$E$12)/IF(MOD(YEAR(L3915),4),365,366)*IF(ISBLANK(L3914),L3915-$F$5,L3915-L3914),0)</f>
        <v>0</v>
      </c>
      <c r="P3915" s="172">
        <f t="shared" si="322"/>
        <v>0</v>
      </c>
    </row>
    <row r="3916" spans="12:16" ht="15" customHeight="1" x14ac:dyDescent="0.3">
      <c r="L3916" s="171" t="str">
        <f t="shared" si="320"/>
        <v>-</v>
      </c>
      <c r="M3916" s="172">
        <f t="shared" si="319"/>
        <v>0</v>
      </c>
      <c r="N3916" s="172">
        <f t="shared" si="321"/>
        <v>0</v>
      </c>
      <c r="O3916" s="172">
        <f t="shared" si="323"/>
        <v>0</v>
      </c>
      <c r="P3916" s="172">
        <f t="shared" si="322"/>
        <v>0</v>
      </c>
    </row>
    <row r="3917" spans="12:16" ht="15" customHeight="1" x14ac:dyDescent="0.3">
      <c r="L3917" s="171" t="str">
        <f t="shared" si="320"/>
        <v>-</v>
      </c>
      <c r="M3917" s="172">
        <f t="shared" si="319"/>
        <v>0</v>
      </c>
      <c r="N3917" s="172">
        <f t="shared" si="321"/>
        <v>0</v>
      </c>
      <c r="O3917" s="172">
        <f t="shared" si="323"/>
        <v>0</v>
      </c>
      <c r="P3917" s="172">
        <f t="shared" si="322"/>
        <v>0</v>
      </c>
    </row>
    <row r="3918" spans="12:16" ht="15" customHeight="1" x14ac:dyDescent="0.3">
      <c r="L3918" s="171" t="str">
        <f t="shared" si="320"/>
        <v>-</v>
      </c>
      <c r="M3918" s="172">
        <f t="shared" si="319"/>
        <v>0</v>
      </c>
      <c r="N3918" s="172">
        <f t="shared" si="321"/>
        <v>0</v>
      </c>
      <c r="O3918" s="172">
        <f t="shared" si="323"/>
        <v>0</v>
      </c>
      <c r="P3918" s="172">
        <f t="shared" si="322"/>
        <v>0</v>
      </c>
    </row>
    <row r="3919" spans="12:16" ht="15" customHeight="1" x14ac:dyDescent="0.3">
      <c r="L3919" s="171" t="str">
        <f t="shared" si="320"/>
        <v>-</v>
      </c>
      <c r="M3919" s="172">
        <f t="shared" si="319"/>
        <v>0</v>
      </c>
      <c r="N3919" s="172">
        <f t="shared" si="321"/>
        <v>0</v>
      </c>
      <c r="O3919" s="172">
        <f t="shared" si="323"/>
        <v>0</v>
      </c>
      <c r="P3919" s="172">
        <f t="shared" si="322"/>
        <v>0</v>
      </c>
    </row>
    <row r="3920" spans="12:16" ht="15" customHeight="1" x14ac:dyDescent="0.3">
      <c r="L3920" s="171" t="str">
        <f t="shared" si="320"/>
        <v>-</v>
      </c>
      <c r="M3920" s="172">
        <f t="shared" si="319"/>
        <v>0</v>
      </c>
      <c r="N3920" s="172">
        <f t="shared" si="321"/>
        <v>0</v>
      </c>
      <c r="O3920" s="172">
        <f t="shared" si="323"/>
        <v>0</v>
      </c>
      <c r="P3920" s="172">
        <f t="shared" si="322"/>
        <v>0</v>
      </c>
    </row>
    <row r="3921" spans="12:16" ht="15" customHeight="1" x14ac:dyDescent="0.3">
      <c r="L3921" s="171" t="str">
        <f t="shared" si="320"/>
        <v>-</v>
      </c>
      <c r="M3921" s="172">
        <f t="shared" si="319"/>
        <v>0</v>
      </c>
      <c r="N3921" s="172">
        <f t="shared" si="321"/>
        <v>0</v>
      </c>
      <c r="O3921" s="172">
        <f t="shared" si="323"/>
        <v>0</v>
      </c>
      <c r="P3921" s="172">
        <f t="shared" si="322"/>
        <v>0</v>
      </c>
    </row>
    <row r="3922" spans="12:16" ht="15" customHeight="1" x14ac:dyDescent="0.3">
      <c r="L3922" s="171" t="str">
        <f t="shared" si="320"/>
        <v>-</v>
      </c>
      <c r="M3922" s="172">
        <f t="shared" si="319"/>
        <v>0</v>
      </c>
      <c r="N3922" s="172">
        <f t="shared" si="321"/>
        <v>0</v>
      </c>
      <c r="O3922" s="172">
        <f t="shared" si="323"/>
        <v>0</v>
      </c>
      <c r="P3922" s="172">
        <f t="shared" si="322"/>
        <v>0</v>
      </c>
    </row>
    <row r="3923" spans="12:16" ht="15" customHeight="1" x14ac:dyDescent="0.3">
      <c r="L3923" s="171" t="str">
        <f t="shared" si="320"/>
        <v>-</v>
      </c>
      <c r="M3923" s="172">
        <f t="shared" ref="M3923:M3986" si="324">IFERROR(VLOOKUP(L3923,$B$19:$E$80,4,FALSE),0)</f>
        <v>0</v>
      </c>
      <c r="N3923" s="172">
        <f t="shared" si="321"/>
        <v>0</v>
      </c>
      <c r="O3923" s="172">
        <f t="shared" si="323"/>
        <v>0</v>
      </c>
      <c r="P3923" s="172">
        <f t="shared" si="322"/>
        <v>0</v>
      </c>
    </row>
    <row r="3924" spans="12:16" ht="15" customHeight="1" x14ac:dyDescent="0.3">
      <c r="L3924" s="171" t="str">
        <f t="shared" ref="L3924:L3987" si="325">IFERROR(IF(MAX(L3923+1,$F$5+1)&gt;$J$10,"-",MAX(L3923+1,$F$5+1)),"-")</f>
        <v>-</v>
      </c>
      <c r="M3924" s="172">
        <f t="shared" si="324"/>
        <v>0</v>
      </c>
      <c r="N3924" s="172">
        <f t="shared" ref="N3924:N3987" si="326">IF(ISNUMBER(N3923),N3923-M3924,$E$8)</f>
        <v>0</v>
      </c>
      <c r="O3924" s="172">
        <f t="shared" si="323"/>
        <v>0</v>
      </c>
      <c r="P3924" s="172">
        <f t="shared" ref="P3924:P3987" si="327">IFERROR(IF(ISNUMBER(N3923),N3923,$E$8)*3%/IF(MOD(YEAR(L3924),4),365,366)*IF(ISBLANK(L3923),(L3924-$F$5),L3924-L3923),0)</f>
        <v>0</v>
      </c>
    </row>
    <row r="3925" spans="12:16" ht="15" customHeight="1" x14ac:dyDescent="0.3">
      <c r="L3925" s="171" t="str">
        <f t="shared" si="325"/>
        <v>-</v>
      </c>
      <c r="M3925" s="172">
        <f t="shared" si="324"/>
        <v>0</v>
      </c>
      <c r="N3925" s="172">
        <f t="shared" si="326"/>
        <v>0</v>
      </c>
      <c r="O3925" s="172">
        <f t="shared" si="323"/>
        <v>0</v>
      </c>
      <c r="P3925" s="172">
        <f t="shared" si="327"/>
        <v>0</v>
      </c>
    </row>
    <row r="3926" spans="12:16" ht="15" customHeight="1" x14ac:dyDescent="0.3">
      <c r="L3926" s="171" t="str">
        <f t="shared" si="325"/>
        <v>-</v>
      </c>
      <c r="M3926" s="172">
        <f t="shared" si="324"/>
        <v>0</v>
      </c>
      <c r="N3926" s="172">
        <f t="shared" si="326"/>
        <v>0</v>
      </c>
      <c r="O3926" s="172">
        <f t="shared" si="323"/>
        <v>0</v>
      </c>
      <c r="P3926" s="172">
        <f t="shared" si="327"/>
        <v>0</v>
      </c>
    </row>
    <row r="3927" spans="12:16" ht="15" customHeight="1" x14ac:dyDescent="0.3">
      <c r="L3927" s="171" t="str">
        <f t="shared" si="325"/>
        <v>-</v>
      </c>
      <c r="M3927" s="172">
        <f t="shared" si="324"/>
        <v>0</v>
      </c>
      <c r="N3927" s="172">
        <f t="shared" si="326"/>
        <v>0</v>
      </c>
      <c r="O3927" s="172">
        <f t="shared" si="323"/>
        <v>0</v>
      </c>
      <c r="P3927" s="172">
        <f t="shared" si="327"/>
        <v>0</v>
      </c>
    </row>
    <row r="3928" spans="12:16" ht="15" customHeight="1" x14ac:dyDescent="0.3">
      <c r="L3928" s="171" t="str">
        <f t="shared" si="325"/>
        <v>-</v>
      </c>
      <c r="M3928" s="172">
        <f t="shared" si="324"/>
        <v>0</v>
      </c>
      <c r="N3928" s="172">
        <f t="shared" si="326"/>
        <v>0</v>
      </c>
      <c r="O3928" s="172">
        <f t="shared" si="323"/>
        <v>0</v>
      </c>
      <c r="P3928" s="172">
        <f t="shared" si="327"/>
        <v>0</v>
      </c>
    </row>
    <row r="3929" spans="12:16" ht="15" customHeight="1" x14ac:dyDescent="0.3">
      <c r="L3929" s="171" t="str">
        <f t="shared" si="325"/>
        <v>-</v>
      </c>
      <c r="M3929" s="172">
        <f t="shared" si="324"/>
        <v>0</v>
      </c>
      <c r="N3929" s="172">
        <f t="shared" si="326"/>
        <v>0</v>
      </c>
      <c r="O3929" s="172">
        <f t="shared" si="323"/>
        <v>0</v>
      </c>
      <c r="P3929" s="172">
        <f t="shared" si="327"/>
        <v>0</v>
      </c>
    </row>
    <row r="3930" spans="12:16" ht="15" customHeight="1" x14ac:dyDescent="0.3">
      <c r="L3930" s="171" t="str">
        <f t="shared" si="325"/>
        <v>-</v>
      </c>
      <c r="M3930" s="172">
        <f t="shared" si="324"/>
        <v>0</v>
      </c>
      <c r="N3930" s="172">
        <f t="shared" si="326"/>
        <v>0</v>
      </c>
      <c r="O3930" s="172">
        <f t="shared" si="323"/>
        <v>0</v>
      </c>
      <c r="P3930" s="172">
        <f t="shared" si="327"/>
        <v>0</v>
      </c>
    </row>
    <row r="3931" spans="12:16" ht="15" customHeight="1" x14ac:dyDescent="0.3">
      <c r="L3931" s="171" t="str">
        <f t="shared" si="325"/>
        <v>-</v>
      </c>
      <c r="M3931" s="172">
        <f t="shared" si="324"/>
        <v>0</v>
      </c>
      <c r="N3931" s="172">
        <f t="shared" si="326"/>
        <v>0</v>
      </c>
      <c r="O3931" s="172">
        <f t="shared" si="323"/>
        <v>0</v>
      </c>
      <c r="P3931" s="172">
        <f t="shared" si="327"/>
        <v>0</v>
      </c>
    </row>
    <row r="3932" spans="12:16" ht="15" customHeight="1" x14ac:dyDescent="0.3">
      <c r="L3932" s="171" t="str">
        <f t="shared" si="325"/>
        <v>-</v>
      </c>
      <c r="M3932" s="172">
        <f t="shared" si="324"/>
        <v>0</v>
      </c>
      <c r="N3932" s="172">
        <f t="shared" si="326"/>
        <v>0</v>
      </c>
      <c r="O3932" s="172">
        <f t="shared" si="323"/>
        <v>0</v>
      </c>
      <c r="P3932" s="172">
        <f t="shared" si="327"/>
        <v>0</v>
      </c>
    </row>
    <row r="3933" spans="12:16" ht="15" customHeight="1" x14ac:dyDescent="0.3">
      <c r="L3933" s="171" t="str">
        <f t="shared" si="325"/>
        <v>-</v>
      </c>
      <c r="M3933" s="172">
        <f t="shared" si="324"/>
        <v>0</v>
      </c>
      <c r="N3933" s="172">
        <f t="shared" si="326"/>
        <v>0</v>
      </c>
      <c r="O3933" s="172">
        <f t="shared" si="323"/>
        <v>0</v>
      </c>
      <c r="P3933" s="172">
        <f t="shared" si="327"/>
        <v>0</v>
      </c>
    </row>
    <row r="3934" spans="12:16" ht="15" customHeight="1" x14ac:dyDescent="0.3">
      <c r="L3934" s="171" t="str">
        <f t="shared" si="325"/>
        <v>-</v>
      </c>
      <c r="M3934" s="172">
        <f t="shared" si="324"/>
        <v>0</v>
      </c>
      <c r="N3934" s="172">
        <f t="shared" si="326"/>
        <v>0</v>
      </c>
      <c r="O3934" s="172">
        <f t="shared" si="323"/>
        <v>0</v>
      </c>
      <c r="P3934" s="172">
        <f t="shared" si="327"/>
        <v>0</v>
      </c>
    </row>
    <row r="3935" spans="12:16" ht="15" customHeight="1" x14ac:dyDescent="0.3">
      <c r="L3935" s="171" t="str">
        <f t="shared" si="325"/>
        <v>-</v>
      </c>
      <c r="M3935" s="172">
        <f t="shared" si="324"/>
        <v>0</v>
      </c>
      <c r="N3935" s="172">
        <f t="shared" si="326"/>
        <v>0</v>
      </c>
      <c r="O3935" s="172">
        <f t="shared" si="323"/>
        <v>0</v>
      </c>
      <c r="P3935" s="172">
        <f t="shared" si="327"/>
        <v>0</v>
      </c>
    </row>
    <row r="3936" spans="12:16" ht="15" customHeight="1" x14ac:dyDescent="0.3">
      <c r="L3936" s="171" t="str">
        <f t="shared" si="325"/>
        <v>-</v>
      </c>
      <c r="M3936" s="172">
        <f t="shared" si="324"/>
        <v>0</v>
      </c>
      <c r="N3936" s="172">
        <f t="shared" si="326"/>
        <v>0</v>
      </c>
      <c r="O3936" s="172">
        <f t="shared" si="323"/>
        <v>0</v>
      </c>
      <c r="P3936" s="172">
        <f t="shared" si="327"/>
        <v>0</v>
      </c>
    </row>
    <row r="3937" spans="12:16" ht="15" customHeight="1" x14ac:dyDescent="0.3">
      <c r="L3937" s="171" t="str">
        <f t="shared" si="325"/>
        <v>-</v>
      </c>
      <c r="M3937" s="172">
        <f t="shared" si="324"/>
        <v>0</v>
      </c>
      <c r="N3937" s="172">
        <f t="shared" si="326"/>
        <v>0</v>
      </c>
      <c r="O3937" s="172">
        <f t="shared" si="323"/>
        <v>0</v>
      </c>
      <c r="P3937" s="172">
        <f t="shared" si="327"/>
        <v>0</v>
      </c>
    </row>
    <row r="3938" spans="12:16" ht="15" customHeight="1" x14ac:dyDescent="0.3">
      <c r="L3938" s="171" t="str">
        <f t="shared" si="325"/>
        <v>-</v>
      </c>
      <c r="M3938" s="172">
        <f t="shared" si="324"/>
        <v>0</v>
      </c>
      <c r="N3938" s="172">
        <f t="shared" si="326"/>
        <v>0</v>
      </c>
      <c r="O3938" s="172">
        <f t="shared" si="323"/>
        <v>0</v>
      </c>
      <c r="P3938" s="172">
        <f t="shared" si="327"/>
        <v>0</v>
      </c>
    </row>
    <row r="3939" spans="12:16" ht="15" customHeight="1" x14ac:dyDescent="0.3">
      <c r="L3939" s="171" t="str">
        <f t="shared" si="325"/>
        <v>-</v>
      </c>
      <c r="M3939" s="172">
        <f t="shared" si="324"/>
        <v>0</v>
      </c>
      <c r="N3939" s="172">
        <f t="shared" si="326"/>
        <v>0</v>
      </c>
      <c r="O3939" s="172">
        <f t="shared" si="323"/>
        <v>0</v>
      </c>
      <c r="P3939" s="172">
        <f t="shared" si="327"/>
        <v>0</v>
      </c>
    </row>
    <row r="3940" spans="12:16" ht="15" customHeight="1" x14ac:dyDescent="0.3">
      <c r="L3940" s="171" t="str">
        <f t="shared" si="325"/>
        <v>-</v>
      </c>
      <c r="M3940" s="172">
        <f t="shared" si="324"/>
        <v>0</v>
      </c>
      <c r="N3940" s="172">
        <f t="shared" si="326"/>
        <v>0</v>
      </c>
      <c r="O3940" s="172">
        <f t="shared" si="323"/>
        <v>0</v>
      </c>
      <c r="P3940" s="172">
        <f t="shared" si="327"/>
        <v>0</v>
      </c>
    </row>
    <row r="3941" spans="12:16" ht="15" customHeight="1" x14ac:dyDescent="0.3">
      <c r="L3941" s="171" t="str">
        <f t="shared" si="325"/>
        <v>-</v>
      </c>
      <c r="M3941" s="172">
        <f t="shared" si="324"/>
        <v>0</v>
      </c>
      <c r="N3941" s="172">
        <f t="shared" si="326"/>
        <v>0</v>
      </c>
      <c r="O3941" s="172">
        <f t="shared" si="323"/>
        <v>0</v>
      </c>
      <c r="P3941" s="172">
        <f t="shared" si="327"/>
        <v>0</v>
      </c>
    </row>
    <row r="3942" spans="12:16" ht="15" customHeight="1" x14ac:dyDescent="0.3">
      <c r="L3942" s="171" t="str">
        <f t="shared" si="325"/>
        <v>-</v>
      </c>
      <c r="M3942" s="172">
        <f t="shared" si="324"/>
        <v>0</v>
      </c>
      <c r="N3942" s="172">
        <f t="shared" si="326"/>
        <v>0</v>
      </c>
      <c r="O3942" s="172">
        <f t="shared" si="323"/>
        <v>0</v>
      </c>
      <c r="P3942" s="172">
        <f t="shared" si="327"/>
        <v>0</v>
      </c>
    </row>
    <row r="3943" spans="12:16" ht="15" customHeight="1" x14ac:dyDescent="0.3">
      <c r="L3943" s="171" t="str">
        <f t="shared" si="325"/>
        <v>-</v>
      </c>
      <c r="M3943" s="172">
        <f t="shared" si="324"/>
        <v>0</v>
      </c>
      <c r="N3943" s="172">
        <f t="shared" si="326"/>
        <v>0</v>
      </c>
      <c r="O3943" s="172">
        <f t="shared" si="323"/>
        <v>0</v>
      </c>
      <c r="P3943" s="172">
        <f t="shared" si="327"/>
        <v>0</v>
      </c>
    </row>
    <row r="3944" spans="12:16" ht="15" customHeight="1" x14ac:dyDescent="0.3">
      <c r="L3944" s="171" t="str">
        <f t="shared" si="325"/>
        <v>-</v>
      </c>
      <c r="M3944" s="172">
        <f t="shared" si="324"/>
        <v>0</v>
      </c>
      <c r="N3944" s="172">
        <f t="shared" si="326"/>
        <v>0</v>
      </c>
      <c r="O3944" s="172">
        <f t="shared" si="323"/>
        <v>0</v>
      </c>
      <c r="P3944" s="172">
        <f t="shared" si="327"/>
        <v>0</v>
      </c>
    </row>
    <row r="3945" spans="12:16" ht="15" customHeight="1" x14ac:dyDescent="0.3">
      <c r="L3945" s="171" t="str">
        <f t="shared" si="325"/>
        <v>-</v>
      </c>
      <c r="M3945" s="172">
        <f t="shared" si="324"/>
        <v>0</v>
      </c>
      <c r="N3945" s="172">
        <f t="shared" si="326"/>
        <v>0</v>
      </c>
      <c r="O3945" s="172">
        <f t="shared" si="323"/>
        <v>0</v>
      </c>
      <c r="P3945" s="172">
        <f t="shared" si="327"/>
        <v>0</v>
      </c>
    </row>
    <row r="3946" spans="12:16" ht="15" customHeight="1" x14ac:dyDescent="0.3">
      <c r="L3946" s="171" t="str">
        <f t="shared" si="325"/>
        <v>-</v>
      </c>
      <c r="M3946" s="172">
        <f t="shared" si="324"/>
        <v>0</v>
      </c>
      <c r="N3946" s="172">
        <f t="shared" si="326"/>
        <v>0</v>
      </c>
      <c r="O3946" s="172">
        <f t="shared" si="323"/>
        <v>0</v>
      </c>
      <c r="P3946" s="172">
        <f t="shared" si="327"/>
        <v>0</v>
      </c>
    </row>
    <row r="3947" spans="12:16" ht="15" customHeight="1" x14ac:dyDescent="0.3">
      <c r="L3947" s="171" t="str">
        <f t="shared" si="325"/>
        <v>-</v>
      </c>
      <c r="M3947" s="172">
        <f t="shared" si="324"/>
        <v>0</v>
      </c>
      <c r="N3947" s="172">
        <f t="shared" si="326"/>
        <v>0</v>
      </c>
      <c r="O3947" s="172">
        <f t="shared" si="323"/>
        <v>0</v>
      </c>
      <c r="P3947" s="172">
        <f t="shared" si="327"/>
        <v>0</v>
      </c>
    </row>
    <row r="3948" spans="12:16" ht="15" customHeight="1" x14ac:dyDescent="0.3">
      <c r="L3948" s="171" t="str">
        <f t="shared" si="325"/>
        <v>-</v>
      </c>
      <c r="M3948" s="172">
        <f t="shared" si="324"/>
        <v>0</v>
      </c>
      <c r="N3948" s="172">
        <f t="shared" si="326"/>
        <v>0</v>
      </c>
      <c r="O3948" s="172">
        <f t="shared" si="323"/>
        <v>0</v>
      </c>
      <c r="P3948" s="172">
        <f t="shared" si="327"/>
        <v>0</v>
      </c>
    </row>
    <row r="3949" spans="12:16" ht="15" customHeight="1" x14ac:dyDescent="0.3">
      <c r="L3949" s="171" t="str">
        <f t="shared" si="325"/>
        <v>-</v>
      </c>
      <c r="M3949" s="172">
        <f t="shared" si="324"/>
        <v>0</v>
      </c>
      <c r="N3949" s="172">
        <f t="shared" si="326"/>
        <v>0</v>
      </c>
      <c r="O3949" s="172">
        <f t="shared" si="323"/>
        <v>0</v>
      </c>
      <c r="P3949" s="172">
        <f t="shared" si="327"/>
        <v>0</v>
      </c>
    </row>
    <row r="3950" spans="12:16" ht="15" customHeight="1" x14ac:dyDescent="0.3">
      <c r="L3950" s="171" t="str">
        <f t="shared" si="325"/>
        <v>-</v>
      </c>
      <c r="M3950" s="172">
        <f t="shared" si="324"/>
        <v>0</v>
      </c>
      <c r="N3950" s="172">
        <f t="shared" si="326"/>
        <v>0</v>
      </c>
      <c r="O3950" s="172">
        <f t="shared" si="323"/>
        <v>0</v>
      </c>
      <c r="P3950" s="172">
        <f t="shared" si="327"/>
        <v>0</v>
      </c>
    </row>
    <row r="3951" spans="12:16" ht="15" customHeight="1" x14ac:dyDescent="0.3">
      <c r="L3951" s="171" t="str">
        <f t="shared" si="325"/>
        <v>-</v>
      </c>
      <c r="M3951" s="172">
        <f t="shared" si="324"/>
        <v>0</v>
      </c>
      <c r="N3951" s="172">
        <f t="shared" si="326"/>
        <v>0</v>
      </c>
      <c r="O3951" s="172">
        <f t="shared" si="323"/>
        <v>0</v>
      </c>
      <c r="P3951" s="172">
        <f t="shared" si="327"/>
        <v>0</v>
      </c>
    </row>
    <row r="3952" spans="12:16" ht="15" customHeight="1" x14ac:dyDescent="0.3">
      <c r="L3952" s="171" t="str">
        <f t="shared" si="325"/>
        <v>-</v>
      </c>
      <c r="M3952" s="172">
        <f t="shared" si="324"/>
        <v>0</v>
      </c>
      <c r="N3952" s="172">
        <f t="shared" si="326"/>
        <v>0</v>
      </c>
      <c r="O3952" s="172">
        <f t="shared" si="323"/>
        <v>0</v>
      </c>
      <c r="P3952" s="172">
        <f t="shared" si="327"/>
        <v>0</v>
      </c>
    </row>
    <row r="3953" spans="12:16" ht="15" customHeight="1" x14ac:dyDescent="0.3">
      <c r="L3953" s="171" t="str">
        <f t="shared" si="325"/>
        <v>-</v>
      </c>
      <c r="M3953" s="172">
        <f t="shared" si="324"/>
        <v>0</v>
      </c>
      <c r="N3953" s="172">
        <f t="shared" si="326"/>
        <v>0</v>
      </c>
      <c r="O3953" s="172">
        <f t="shared" si="323"/>
        <v>0</v>
      </c>
      <c r="P3953" s="172">
        <f t="shared" si="327"/>
        <v>0</v>
      </c>
    </row>
    <row r="3954" spans="12:16" ht="15" customHeight="1" x14ac:dyDescent="0.3">
      <c r="L3954" s="171" t="str">
        <f t="shared" si="325"/>
        <v>-</v>
      </c>
      <c r="M3954" s="172">
        <f t="shared" si="324"/>
        <v>0</v>
      </c>
      <c r="N3954" s="172">
        <f t="shared" si="326"/>
        <v>0</v>
      </c>
      <c r="O3954" s="172">
        <f t="shared" si="323"/>
        <v>0</v>
      </c>
      <c r="P3954" s="172">
        <f t="shared" si="327"/>
        <v>0</v>
      </c>
    </row>
    <row r="3955" spans="12:16" ht="15" customHeight="1" x14ac:dyDescent="0.3">
      <c r="L3955" s="171" t="str">
        <f t="shared" si="325"/>
        <v>-</v>
      </c>
      <c r="M3955" s="172">
        <f t="shared" si="324"/>
        <v>0</v>
      </c>
      <c r="N3955" s="172">
        <f t="shared" si="326"/>
        <v>0</v>
      </c>
      <c r="O3955" s="172">
        <f t="shared" si="323"/>
        <v>0</v>
      </c>
      <c r="P3955" s="172">
        <f t="shared" si="327"/>
        <v>0</v>
      </c>
    </row>
    <row r="3956" spans="12:16" ht="15" customHeight="1" x14ac:dyDescent="0.3">
      <c r="L3956" s="171" t="str">
        <f t="shared" si="325"/>
        <v>-</v>
      </c>
      <c r="M3956" s="172">
        <f t="shared" si="324"/>
        <v>0</v>
      </c>
      <c r="N3956" s="172">
        <f t="shared" si="326"/>
        <v>0</v>
      </c>
      <c r="O3956" s="172">
        <f t="shared" si="323"/>
        <v>0</v>
      </c>
      <c r="P3956" s="172">
        <f t="shared" si="327"/>
        <v>0</v>
      </c>
    </row>
    <row r="3957" spans="12:16" ht="15" customHeight="1" x14ac:dyDescent="0.3">
      <c r="L3957" s="171" t="str">
        <f t="shared" si="325"/>
        <v>-</v>
      </c>
      <c r="M3957" s="172">
        <f t="shared" si="324"/>
        <v>0</v>
      </c>
      <c r="N3957" s="172">
        <f t="shared" si="326"/>
        <v>0</v>
      </c>
      <c r="O3957" s="172">
        <f t="shared" si="323"/>
        <v>0</v>
      </c>
      <c r="P3957" s="172">
        <f t="shared" si="327"/>
        <v>0</v>
      </c>
    </row>
    <row r="3958" spans="12:16" ht="15" customHeight="1" x14ac:dyDescent="0.3">
      <c r="L3958" s="171" t="str">
        <f t="shared" si="325"/>
        <v>-</v>
      </c>
      <c r="M3958" s="172">
        <f t="shared" si="324"/>
        <v>0</v>
      </c>
      <c r="N3958" s="172">
        <f t="shared" si="326"/>
        <v>0</v>
      </c>
      <c r="O3958" s="172">
        <f t="shared" si="323"/>
        <v>0</v>
      </c>
      <c r="P3958" s="172">
        <f t="shared" si="327"/>
        <v>0</v>
      </c>
    </row>
    <row r="3959" spans="12:16" ht="15" customHeight="1" x14ac:dyDescent="0.3">
      <c r="L3959" s="171" t="str">
        <f t="shared" si="325"/>
        <v>-</v>
      </c>
      <c r="M3959" s="172">
        <f t="shared" si="324"/>
        <v>0</v>
      </c>
      <c r="N3959" s="172">
        <f t="shared" si="326"/>
        <v>0</v>
      </c>
      <c r="O3959" s="172">
        <f t="shared" si="323"/>
        <v>0</v>
      </c>
      <c r="P3959" s="172">
        <f t="shared" si="327"/>
        <v>0</v>
      </c>
    </row>
    <row r="3960" spans="12:16" ht="15" customHeight="1" x14ac:dyDescent="0.3">
      <c r="L3960" s="171" t="str">
        <f t="shared" si="325"/>
        <v>-</v>
      </c>
      <c r="M3960" s="172">
        <f t="shared" si="324"/>
        <v>0</v>
      </c>
      <c r="N3960" s="172">
        <f t="shared" si="326"/>
        <v>0</v>
      </c>
      <c r="O3960" s="172">
        <f t="shared" si="323"/>
        <v>0</v>
      </c>
      <c r="P3960" s="172">
        <f t="shared" si="327"/>
        <v>0</v>
      </c>
    </row>
    <row r="3961" spans="12:16" ht="15" customHeight="1" x14ac:dyDescent="0.3">
      <c r="L3961" s="171" t="str">
        <f t="shared" si="325"/>
        <v>-</v>
      </c>
      <c r="M3961" s="172">
        <f t="shared" si="324"/>
        <v>0</v>
      </c>
      <c r="N3961" s="172">
        <f t="shared" si="326"/>
        <v>0</v>
      </c>
      <c r="O3961" s="172">
        <f t="shared" si="323"/>
        <v>0</v>
      </c>
      <c r="P3961" s="172">
        <f t="shared" si="327"/>
        <v>0</v>
      </c>
    </row>
    <row r="3962" spans="12:16" ht="15" customHeight="1" x14ac:dyDescent="0.3">
      <c r="L3962" s="171" t="str">
        <f t="shared" si="325"/>
        <v>-</v>
      </c>
      <c r="M3962" s="172">
        <f t="shared" si="324"/>
        <v>0</v>
      </c>
      <c r="N3962" s="172">
        <f t="shared" si="326"/>
        <v>0</v>
      </c>
      <c r="O3962" s="172">
        <f t="shared" si="323"/>
        <v>0</v>
      </c>
      <c r="P3962" s="172">
        <f t="shared" si="327"/>
        <v>0</v>
      </c>
    </row>
    <row r="3963" spans="12:16" ht="15" customHeight="1" x14ac:dyDescent="0.3">
      <c r="L3963" s="171" t="str">
        <f t="shared" si="325"/>
        <v>-</v>
      </c>
      <c r="M3963" s="172">
        <f t="shared" si="324"/>
        <v>0</v>
      </c>
      <c r="N3963" s="172">
        <f t="shared" si="326"/>
        <v>0</v>
      </c>
      <c r="O3963" s="172">
        <f t="shared" si="323"/>
        <v>0</v>
      </c>
      <c r="P3963" s="172">
        <f t="shared" si="327"/>
        <v>0</v>
      </c>
    </row>
    <row r="3964" spans="12:16" ht="15" customHeight="1" x14ac:dyDescent="0.3">
      <c r="L3964" s="171" t="str">
        <f t="shared" si="325"/>
        <v>-</v>
      </c>
      <c r="M3964" s="172">
        <f t="shared" si="324"/>
        <v>0</v>
      </c>
      <c r="N3964" s="172">
        <f t="shared" si="326"/>
        <v>0</v>
      </c>
      <c r="O3964" s="172">
        <f t="shared" si="323"/>
        <v>0</v>
      </c>
      <c r="P3964" s="172">
        <f t="shared" si="327"/>
        <v>0</v>
      </c>
    </row>
    <row r="3965" spans="12:16" ht="15" customHeight="1" x14ac:dyDescent="0.3">
      <c r="L3965" s="171" t="str">
        <f t="shared" si="325"/>
        <v>-</v>
      </c>
      <c r="M3965" s="172">
        <f t="shared" si="324"/>
        <v>0</v>
      </c>
      <c r="N3965" s="172">
        <f t="shared" si="326"/>
        <v>0</v>
      </c>
      <c r="O3965" s="172">
        <f t="shared" si="323"/>
        <v>0</v>
      </c>
      <c r="P3965" s="172">
        <f t="shared" si="327"/>
        <v>0</v>
      </c>
    </row>
    <row r="3966" spans="12:16" ht="15" customHeight="1" x14ac:dyDescent="0.3">
      <c r="L3966" s="171" t="str">
        <f t="shared" si="325"/>
        <v>-</v>
      </c>
      <c r="M3966" s="172">
        <f t="shared" si="324"/>
        <v>0</v>
      </c>
      <c r="N3966" s="172">
        <f t="shared" si="326"/>
        <v>0</v>
      </c>
      <c r="O3966" s="172">
        <f t="shared" si="323"/>
        <v>0</v>
      </c>
      <c r="P3966" s="172">
        <f t="shared" si="327"/>
        <v>0</v>
      </c>
    </row>
    <row r="3967" spans="12:16" ht="15" customHeight="1" x14ac:dyDescent="0.3">
      <c r="L3967" s="171" t="str">
        <f t="shared" si="325"/>
        <v>-</v>
      </c>
      <c r="M3967" s="172">
        <f t="shared" si="324"/>
        <v>0</v>
      </c>
      <c r="N3967" s="172">
        <f t="shared" si="326"/>
        <v>0</v>
      </c>
      <c r="O3967" s="172">
        <f t="shared" si="323"/>
        <v>0</v>
      </c>
      <c r="P3967" s="172">
        <f t="shared" si="327"/>
        <v>0</v>
      </c>
    </row>
    <row r="3968" spans="12:16" ht="15" customHeight="1" x14ac:dyDescent="0.3">
      <c r="L3968" s="171" t="str">
        <f t="shared" si="325"/>
        <v>-</v>
      </c>
      <c r="M3968" s="172">
        <f t="shared" si="324"/>
        <v>0</v>
      </c>
      <c r="N3968" s="172">
        <f t="shared" si="326"/>
        <v>0</v>
      </c>
      <c r="O3968" s="172">
        <f t="shared" si="323"/>
        <v>0</v>
      </c>
      <c r="P3968" s="172">
        <f t="shared" si="327"/>
        <v>0</v>
      </c>
    </row>
    <row r="3969" spans="12:16" ht="15" customHeight="1" x14ac:dyDescent="0.3">
      <c r="L3969" s="171" t="str">
        <f t="shared" si="325"/>
        <v>-</v>
      </c>
      <c r="M3969" s="172">
        <f t="shared" si="324"/>
        <v>0</v>
      </c>
      <c r="N3969" s="172">
        <f t="shared" si="326"/>
        <v>0</v>
      </c>
      <c r="O3969" s="172">
        <f t="shared" si="323"/>
        <v>0</v>
      </c>
      <c r="P3969" s="172">
        <f t="shared" si="327"/>
        <v>0</v>
      </c>
    </row>
    <row r="3970" spans="12:16" ht="15" customHeight="1" x14ac:dyDescent="0.3">
      <c r="L3970" s="171" t="str">
        <f t="shared" si="325"/>
        <v>-</v>
      </c>
      <c r="M3970" s="172">
        <f t="shared" si="324"/>
        <v>0</v>
      </c>
      <c r="N3970" s="172">
        <f t="shared" si="326"/>
        <v>0</v>
      </c>
      <c r="O3970" s="172">
        <f t="shared" si="323"/>
        <v>0</v>
      </c>
      <c r="P3970" s="172">
        <f t="shared" si="327"/>
        <v>0</v>
      </c>
    </row>
    <row r="3971" spans="12:16" ht="15" customHeight="1" x14ac:dyDescent="0.3">
      <c r="L3971" s="171" t="str">
        <f t="shared" si="325"/>
        <v>-</v>
      </c>
      <c r="M3971" s="172">
        <f t="shared" si="324"/>
        <v>0</v>
      </c>
      <c r="N3971" s="172">
        <f t="shared" si="326"/>
        <v>0</v>
      </c>
      <c r="O3971" s="172">
        <f t="shared" si="323"/>
        <v>0</v>
      </c>
      <c r="P3971" s="172">
        <f t="shared" si="327"/>
        <v>0</v>
      </c>
    </row>
    <row r="3972" spans="12:16" ht="15" customHeight="1" x14ac:dyDescent="0.3">
      <c r="L3972" s="171" t="str">
        <f t="shared" si="325"/>
        <v>-</v>
      </c>
      <c r="M3972" s="172">
        <f t="shared" si="324"/>
        <v>0</v>
      </c>
      <c r="N3972" s="172">
        <f t="shared" si="326"/>
        <v>0</v>
      </c>
      <c r="O3972" s="172">
        <f t="shared" si="323"/>
        <v>0</v>
      </c>
      <c r="P3972" s="172">
        <f t="shared" si="327"/>
        <v>0</v>
      </c>
    </row>
    <row r="3973" spans="12:16" ht="15" customHeight="1" x14ac:dyDescent="0.3">
      <c r="L3973" s="171" t="str">
        <f t="shared" si="325"/>
        <v>-</v>
      </c>
      <c r="M3973" s="172">
        <f t="shared" si="324"/>
        <v>0</v>
      </c>
      <c r="N3973" s="172">
        <f t="shared" si="326"/>
        <v>0</v>
      </c>
      <c r="O3973" s="172">
        <f t="shared" si="323"/>
        <v>0</v>
      </c>
      <c r="P3973" s="172">
        <f t="shared" si="327"/>
        <v>0</v>
      </c>
    </row>
    <row r="3974" spans="12:16" ht="15" customHeight="1" x14ac:dyDescent="0.3">
      <c r="L3974" s="171" t="str">
        <f t="shared" si="325"/>
        <v>-</v>
      </c>
      <c r="M3974" s="172">
        <f t="shared" si="324"/>
        <v>0</v>
      </c>
      <c r="N3974" s="172">
        <f t="shared" si="326"/>
        <v>0</v>
      </c>
      <c r="O3974" s="172">
        <f t="shared" si="323"/>
        <v>0</v>
      </c>
      <c r="P3974" s="172">
        <f t="shared" si="327"/>
        <v>0</v>
      </c>
    </row>
    <row r="3975" spans="12:16" ht="15" customHeight="1" x14ac:dyDescent="0.3">
      <c r="L3975" s="171" t="str">
        <f t="shared" si="325"/>
        <v>-</v>
      </c>
      <c r="M3975" s="172">
        <f t="shared" si="324"/>
        <v>0</v>
      </c>
      <c r="N3975" s="172">
        <f t="shared" si="326"/>
        <v>0</v>
      </c>
      <c r="O3975" s="172">
        <f t="shared" si="323"/>
        <v>0</v>
      </c>
      <c r="P3975" s="172">
        <f t="shared" si="327"/>
        <v>0</v>
      </c>
    </row>
    <row r="3976" spans="12:16" ht="15" customHeight="1" x14ac:dyDescent="0.3">
      <c r="L3976" s="171" t="str">
        <f t="shared" si="325"/>
        <v>-</v>
      </c>
      <c r="M3976" s="172">
        <f t="shared" si="324"/>
        <v>0</v>
      </c>
      <c r="N3976" s="172">
        <f t="shared" si="326"/>
        <v>0</v>
      </c>
      <c r="O3976" s="172">
        <f t="shared" si="323"/>
        <v>0</v>
      </c>
      <c r="P3976" s="172">
        <f t="shared" si="327"/>
        <v>0</v>
      </c>
    </row>
    <row r="3977" spans="12:16" ht="15" customHeight="1" x14ac:dyDescent="0.3">
      <c r="L3977" s="171" t="str">
        <f t="shared" si="325"/>
        <v>-</v>
      </c>
      <c r="M3977" s="172">
        <f t="shared" si="324"/>
        <v>0</v>
      </c>
      <c r="N3977" s="172">
        <f t="shared" si="326"/>
        <v>0</v>
      </c>
      <c r="O3977" s="172">
        <f t="shared" si="323"/>
        <v>0</v>
      </c>
      <c r="P3977" s="172">
        <f t="shared" si="327"/>
        <v>0</v>
      </c>
    </row>
    <row r="3978" spans="12:16" ht="15" customHeight="1" x14ac:dyDescent="0.3">
      <c r="L3978" s="171" t="str">
        <f t="shared" si="325"/>
        <v>-</v>
      </c>
      <c r="M3978" s="172">
        <f t="shared" si="324"/>
        <v>0</v>
      </c>
      <c r="N3978" s="172">
        <f t="shared" si="326"/>
        <v>0</v>
      </c>
      <c r="O3978" s="172">
        <f t="shared" si="323"/>
        <v>0</v>
      </c>
      <c r="P3978" s="172">
        <f t="shared" si="327"/>
        <v>0</v>
      </c>
    </row>
    <row r="3979" spans="12:16" ht="15" customHeight="1" x14ac:dyDescent="0.3">
      <c r="L3979" s="171" t="str">
        <f t="shared" si="325"/>
        <v>-</v>
      </c>
      <c r="M3979" s="172">
        <f t="shared" si="324"/>
        <v>0</v>
      </c>
      <c r="N3979" s="172">
        <f t="shared" si="326"/>
        <v>0</v>
      </c>
      <c r="O3979" s="172">
        <f t="shared" ref="O3979:O4042" si="328">IFERROR(IF(ISNUMBER(N3978),N3978,$E$8)*IF(L3979&gt;=$J$8,$E$12,$E$12)/IF(MOD(YEAR(L3979),4),365,366)*IF(ISBLANK(L3978),L3979-$F$5,L3979-L3978),0)</f>
        <v>0</v>
      </c>
      <c r="P3979" s="172">
        <f t="shared" si="327"/>
        <v>0</v>
      </c>
    </row>
    <row r="3980" spans="12:16" ht="15" customHeight="1" x14ac:dyDescent="0.3">
      <c r="L3980" s="171" t="str">
        <f t="shared" si="325"/>
        <v>-</v>
      </c>
      <c r="M3980" s="172">
        <f t="shared" si="324"/>
        <v>0</v>
      </c>
      <c r="N3980" s="172">
        <f t="shared" si="326"/>
        <v>0</v>
      </c>
      <c r="O3980" s="172">
        <f t="shared" si="328"/>
        <v>0</v>
      </c>
      <c r="P3980" s="172">
        <f t="shared" si="327"/>
        <v>0</v>
      </c>
    </row>
    <row r="3981" spans="12:16" ht="15" customHeight="1" x14ac:dyDescent="0.3">
      <c r="L3981" s="171" t="str">
        <f t="shared" si="325"/>
        <v>-</v>
      </c>
      <c r="M3981" s="172">
        <f t="shared" si="324"/>
        <v>0</v>
      </c>
      <c r="N3981" s="172">
        <f t="shared" si="326"/>
        <v>0</v>
      </c>
      <c r="O3981" s="172">
        <f t="shared" si="328"/>
        <v>0</v>
      </c>
      <c r="P3981" s="172">
        <f t="shared" si="327"/>
        <v>0</v>
      </c>
    </row>
    <row r="3982" spans="12:16" ht="15" customHeight="1" x14ac:dyDescent="0.3">
      <c r="L3982" s="171" t="str">
        <f t="shared" si="325"/>
        <v>-</v>
      </c>
      <c r="M3982" s="172">
        <f t="shared" si="324"/>
        <v>0</v>
      </c>
      <c r="N3982" s="172">
        <f t="shared" si="326"/>
        <v>0</v>
      </c>
      <c r="O3982" s="172">
        <f t="shared" si="328"/>
        <v>0</v>
      </c>
      <c r="P3982" s="172">
        <f t="shared" si="327"/>
        <v>0</v>
      </c>
    </row>
    <row r="3983" spans="12:16" ht="15" customHeight="1" x14ac:dyDescent="0.3">
      <c r="L3983" s="171" t="str">
        <f t="shared" si="325"/>
        <v>-</v>
      </c>
      <c r="M3983" s="172">
        <f t="shared" si="324"/>
        <v>0</v>
      </c>
      <c r="N3983" s="172">
        <f t="shared" si="326"/>
        <v>0</v>
      </c>
      <c r="O3983" s="172">
        <f t="shared" si="328"/>
        <v>0</v>
      </c>
      <c r="P3983" s="172">
        <f t="shared" si="327"/>
        <v>0</v>
      </c>
    </row>
    <row r="3984" spans="12:16" ht="15" customHeight="1" x14ac:dyDescent="0.3">
      <c r="L3984" s="171" t="str">
        <f t="shared" si="325"/>
        <v>-</v>
      </c>
      <c r="M3984" s="172">
        <f t="shared" si="324"/>
        <v>0</v>
      </c>
      <c r="N3984" s="172">
        <f t="shared" si="326"/>
        <v>0</v>
      </c>
      <c r="O3984" s="172">
        <f t="shared" si="328"/>
        <v>0</v>
      </c>
      <c r="P3984" s="172">
        <f t="shared" si="327"/>
        <v>0</v>
      </c>
    </row>
    <row r="3985" spans="12:16" ht="15" customHeight="1" x14ac:dyDescent="0.3">
      <c r="L3985" s="171" t="str">
        <f t="shared" si="325"/>
        <v>-</v>
      </c>
      <c r="M3985" s="172">
        <f t="shared" si="324"/>
        <v>0</v>
      </c>
      <c r="N3985" s="172">
        <f t="shared" si="326"/>
        <v>0</v>
      </c>
      <c r="O3985" s="172">
        <f t="shared" si="328"/>
        <v>0</v>
      </c>
      <c r="P3985" s="172">
        <f t="shared" si="327"/>
        <v>0</v>
      </c>
    </row>
    <row r="3986" spans="12:16" ht="15" customHeight="1" x14ac:dyDescent="0.3">
      <c r="L3986" s="171" t="str">
        <f t="shared" si="325"/>
        <v>-</v>
      </c>
      <c r="M3986" s="172">
        <f t="shared" si="324"/>
        <v>0</v>
      </c>
      <c r="N3986" s="172">
        <f t="shared" si="326"/>
        <v>0</v>
      </c>
      <c r="O3986" s="172">
        <f t="shared" si="328"/>
        <v>0</v>
      </c>
      <c r="P3986" s="172">
        <f t="shared" si="327"/>
        <v>0</v>
      </c>
    </row>
    <row r="3987" spans="12:16" ht="15" customHeight="1" x14ac:dyDescent="0.3">
      <c r="L3987" s="171" t="str">
        <f t="shared" si="325"/>
        <v>-</v>
      </c>
      <c r="M3987" s="172">
        <f t="shared" ref="M3987:M4050" si="329">IFERROR(VLOOKUP(L3987,$B$19:$E$80,4,FALSE),0)</f>
        <v>0</v>
      </c>
      <c r="N3987" s="172">
        <f t="shared" si="326"/>
        <v>0</v>
      </c>
      <c r="O3987" s="172">
        <f t="shared" si="328"/>
        <v>0</v>
      </c>
      <c r="P3987" s="172">
        <f t="shared" si="327"/>
        <v>0</v>
      </c>
    </row>
    <row r="3988" spans="12:16" ht="15" customHeight="1" x14ac:dyDescent="0.3">
      <c r="L3988" s="171" t="str">
        <f t="shared" ref="L3988:L4051" si="330">IFERROR(IF(MAX(L3987+1,$F$5+1)&gt;$J$10,"-",MAX(L3987+1,$F$5+1)),"-")</f>
        <v>-</v>
      </c>
      <c r="M3988" s="172">
        <f t="shared" si="329"/>
        <v>0</v>
      </c>
      <c r="N3988" s="172">
        <f t="shared" ref="N3988:N4051" si="331">IF(ISNUMBER(N3987),N3987-M3988,$E$8)</f>
        <v>0</v>
      </c>
      <c r="O3988" s="172">
        <f t="shared" si="328"/>
        <v>0</v>
      </c>
      <c r="P3988" s="172">
        <f t="shared" ref="P3988:P4051" si="332">IFERROR(IF(ISNUMBER(N3987),N3987,$E$8)*3%/IF(MOD(YEAR(L3988),4),365,366)*IF(ISBLANK(L3987),(L3988-$F$5),L3988-L3987),0)</f>
        <v>0</v>
      </c>
    </row>
    <row r="3989" spans="12:16" ht="15" customHeight="1" x14ac:dyDescent="0.3">
      <c r="L3989" s="171" t="str">
        <f t="shared" si="330"/>
        <v>-</v>
      </c>
      <c r="M3989" s="172">
        <f t="shared" si="329"/>
        <v>0</v>
      </c>
      <c r="N3989" s="172">
        <f t="shared" si="331"/>
        <v>0</v>
      </c>
      <c r="O3989" s="172">
        <f t="shared" si="328"/>
        <v>0</v>
      </c>
      <c r="P3989" s="172">
        <f t="shared" si="332"/>
        <v>0</v>
      </c>
    </row>
    <row r="3990" spans="12:16" ht="15" customHeight="1" x14ac:dyDescent="0.3">
      <c r="L3990" s="171" t="str">
        <f t="shared" si="330"/>
        <v>-</v>
      </c>
      <c r="M3990" s="172">
        <f t="shared" si="329"/>
        <v>0</v>
      </c>
      <c r="N3990" s="172">
        <f t="shared" si="331"/>
        <v>0</v>
      </c>
      <c r="O3990" s="172">
        <f t="shared" si="328"/>
        <v>0</v>
      </c>
      <c r="P3990" s="172">
        <f t="shared" si="332"/>
        <v>0</v>
      </c>
    </row>
    <row r="3991" spans="12:16" ht="15" customHeight="1" x14ac:dyDescent="0.3">
      <c r="L3991" s="171" t="str">
        <f t="shared" si="330"/>
        <v>-</v>
      </c>
      <c r="M3991" s="172">
        <f t="shared" si="329"/>
        <v>0</v>
      </c>
      <c r="N3991" s="172">
        <f t="shared" si="331"/>
        <v>0</v>
      </c>
      <c r="O3991" s="172">
        <f t="shared" si="328"/>
        <v>0</v>
      </c>
      <c r="P3991" s="172">
        <f t="shared" si="332"/>
        <v>0</v>
      </c>
    </row>
    <row r="3992" spans="12:16" ht="15" customHeight="1" x14ac:dyDescent="0.3">
      <c r="L3992" s="171" t="str">
        <f t="shared" si="330"/>
        <v>-</v>
      </c>
      <c r="M3992" s="172">
        <f t="shared" si="329"/>
        <v>0</v>
      </c>
      <c r="N3992" s="172">
        <f t="shared" si="331"/>
        <v>0</v>
      </c>
      <c r="O3992" s="172">
        <f t="shared" si="328"/>
        <v>0</v>
      </c>
      <c r="P3992" s="172">
        <f t="shared" si="332"/>
        <v>0</v>
      </c>
    </row>
    <row r="3993" spans="12:16" ht="15" customHeight="1" x14ac:dyDescent="0.3">
      <c r="L3993" s="171" t="str">
        <f t="shared" si="330"/>
        <v>-</v>
      </c>
      <c r="M3993" s="172">
        <f t="shared" si="329"/>
        <v>0</v>
      </c>
      <c r="N3993" s="172">
        <f t="shared" si="331"/>
        <v>0</v>
      </c>
      <c r="O3993" s="172">
        <f t="shared" si="328"/>
        <v>0</v>
      </c>
      <c r="P3993" s="172">
        <f t="shared" si="332"/>
        <v>0</v>
      </c>
    </row>
    <row r="3994" spans="12:16" ht="15" customHeight="1" x14ac:dyDescent="0.3">
      <c r="L3994" s="171" t="str">
        <f t="shared" si="330"/>
        <v>-</v>
      </c>
      <c r="M3994" s="172">
        <f t="shared" si="329"/>
        <v>0</v>
      </c>
      <c r="N3994" s="172">
        <f t="shared" si="331"/>
        <v>0</v>
      </c>
      <c r="O3994" s="172">
        <f t="shared" si="328"/>
        <v>0</v>
      </c>
      <c r="P3994" s="172">
        <f t="shared" si="332"/>
        <v>0</v>
      </c>
    </row>
    <row r="3995" spans="12:16" ht="15" customHeight="1" x14ac:dyDescent="0.3">
      <c r="L3995" s="171" t="str">
        <f t="shared" si="330"/>
        <v>-</v>
      </c>
      <c r="M3995" s="172">
        <f t="shared" si="329"/>
        <v>0</v>
      </c>
      <c r="N3995" s="172">
        <f t="shared" si="331"/>
        <v>0</v>
      </c>
      <c r="O3995" s="172">
        <f t="shared" si="328"/>
        <v>0</v>
      </c>
      <c r="P3995" s="172">
        <f t="shared" si="332"/>
        <v>0</v>
      </c>
    </row>
    <row r="3996" spans="12:16" ht="15" customHeight="1" x14ac:dyDescent="0.3">
      <c r="L3996" s="171" t="str">
        <f t="shared" si="330"/>
        <v>-</v>
      </c>
      <c r="M3996" s="172">
        <f t="shared" si="329"/>
        <v>0</v>
      </c>
      <c r="N3996" s="172">
        <f t="shared" si="331"/>
        <v>0</v>
      </c>
      <c r="O3996" s="172">
        <f t="shared" si="328"/>
        <v>0</v>
      </c>
      <c r="P3996" s="172">
        <f t="shared" si="332"/>
        <v>0</v>
      </c>
    </row>
    <row r="3997" spans="12:16" ht="15" customHeight="1" x14ac:dyDescent="0.3">
      <c r="L3997" s="171" t="str">
        <f t="shared" si="330"/>
        <v>-</v>
      </c>
      <c r="M3997" s="172">
        <f t="shared" si="329"/>
        <v>0</v>
      </c>
      <c r="N3997" s="172">
        <f t="shared" si="331"/>
        <v>0</v>
      </c>
      <c r="O3997" s="172">
        <f t="shared" si="328"/>
        <v>0</v>
      </c>
      <c r="P3997" s="172">
        <f t="shared" si="332"/>
        <v>0</v>
      </c>
    </row>
    <row r="3998" spans="12:16" ht="15" customHeight="1" x14ac:dyDescent="0.3">
      <c r="L3998" s="171" t="str">
        <f t="shared" si="330"/>
        <v>-</v>
      </c>
      <c r="M3998" s="172">
        <f t="shared" si="329"/>
        <v>0</v>
      </c>
      <c r="N3998" s="172">
        <f t="shared" si="331"/>
        <v>0</v>
      </c>
      <c r="O3998" s="172">
        <f t="shared" si="328"/>
        <v>0</v>
      </c>
      <c r="P3998" s="172">
        <f t="shared" si="332"/>
        <v>0</v>
      </c>
    </row>
    <row r="3999" spans="12:16" ht="15" customHeight="1" x14ac:dyDescent="0.3">
      <c r="L3999" s="171" t="str">
        <f t="shared" si="330"/>
        <v>-</v>
      </c>
      <c r="M3999" s="172">
        <f t="shared" si="329"/>
        <v>0</v>
      </c>
      <c r="N3999" s="172">
        <f t="shared" si="331"/>
        <v>0</v>
      </c>
      <c r="O3999" s="172">
        <f t="shared" si="328"/>
        <v>0</v>
      </c>
      <c r="P3999" s="172">
        <f t="shared" si="332"/>
        <v>0</v>
      </c>
    </row>
    <row r="4000" spans="12:16" ht="15" customHeight="1" x14ac:dyDescent="0.3">
      <c r="L4000" s="171" t="str">
        <f t="shared" si="330"/>
        <v>-</v>
      </c>
      <c r="M4000" s="172">
        <f t="shared" si="329"/>
        <v>0</v>
      </c>
      <c r="N4000" s="172">
        <f t="shared" si="331"/>
        <v>0</v>
      </c>
      <c r="O4000" s="172">
        <f t="shared" si="328"/>
        <v>0</v>
      </c>
      <c r="P4000" s="172">
        <f t="shared" si="332"/>
        <v>0</v>
      </c>
    </row>
    <row r="4001" spans="12:16" ht="15" customHeight="1" x14ac:dyDescent="0.3">
      <c r="L4001" s="171" t="str">
        <f t="shared" si="330"/>
        <v>-</v>
      </c>
      <c r="M4001" s="172">
        <f t="shared" si="329"/>
        <v>0</v>
      </c>
      <c r="N4001" s="172">
        <f t="shared" si="331"/>
        <v>0</v>
      </c>
      <c r="O4001" s="172">
        <f t="shared" si="328"/>
        <v>0</v>
      </c>
      <c r="P4001" s="172">
        <f t="shared" si="332"/>
        <v>0</v>
      </c>
    </row>
    <row r="4002" spans="12:16" ht="15" customHeight="1" x14ac:dyDescent="0.3">
      <c r="L4002" s="171" t="str">
        <f t="shared" si="330"/>
        <v>-</v>
      </c>
      <c r="M4002" s="172">
        <f t="shared" si="329"/>
        <v>0</v>
      </c>
      <c r="N4002" s="172">
        <f t="shared" si="331"/>
        <v>0</v>
      </c>
      <c r="O4002" s="172">
        <f t="shared" si="328"/>
        <v>0</v>
      </c>
      <c r="P4002" s="172">
        <f t="shared" si="332"/>
        <v>0</v>
      </c>
    </row>
    <row r="4003" spans="12:16" ht="15" customHeight="1" x14ac:dyDescent="0.3">
      <c r="L4003" s="171" t="str">
        <f t="shared" si="330"/>
        <v>-</v>
      </c>
      <c r="M4003" s="172">
        <f t="shared" si="329"/>
        <v>0</v>
      </c>
      <c r="N4003" s="172">
        <f t="shared" si="331"/>
        <v>0</v>
      </c>
      <c r="O4003" s="172">
        <f t="shared" si="328"/>
        <v>0</v>
      </c>
      <c r="P4003" s="172">
        <f t="shared" si="332"/>
        <v>0</v>
      </c>
    </row>
    <row r="4004" spans="12:16" ht="15" customHeight="1" x14ac:dyDescent="0.3">
      <c r="L4004" s="171" t="str">
        <f t="shared" si="330"/>
        <v>-</v>
      </c>
      <c r="M4004" s="172">
        <f t="shared" si="329"/>
        <v>0</v>
      </c>
      <c r="N4004" s="172">
        <f t="shared" si="331"/>
        <v>0</v>
      </c>
      <c r="O4004" s="172">
        <f t="shared" si="328"/>
        <v>0</v>
      </c>
      <c r="P4004" s="172">
        <f t="shared" si="332"/>
        <v>0</v>
      </c>
    </row>
    <row r="4005" spans="12:16" ht="15" customHeight="1" x14ac:dyDescent="0.3">
      <c r="L4005" s="171" t="str">
        <f t="shared" si="330"/>
        <v>-</v>
      </c>
      <c r="M4005" s="172">
        <f t="shared" si="329"/>
        <v>0</v>
      </c>
      <c r="N4005" s="172">
        <f t="shared" si="331"/>
        <v>0</v>
      </c>
      <c r="O4005" s="172">
        <f t="shared" si="328"/>
        <v>0</v>
      </c>
      <c r="P4005" s="172">
        <f t="shared" si="332"/>
        <v>0</v>
      </c>
    </row>
    <row r="4006" spans="12:16" ht="15" customHeight="1" x14ac:dyDescent="0.3">
      <c r="L4006" s="171" t="str">
        <f t="shared" si="330"/>
        <v>-</v>
      </c>
      <c r="M4006" s="172">
        <f t="shared" si="329"/>
        <v>0</v>
      </c>
      <c r="N4006" s="172">
        <f t="shared" si="331"/>
        <v>0</v>
      </c>
      <c r="O4006" s="172">
        <f t="shared" si="328"/>
        <v>0</v>
      </c>
      <c r="P4006" s="172">
        <f t="shared" si="332"/>
        <v>0</v>
      </c>
    </row>
    <row r="4007" spans="12:16" ht="15" customHeight="1" x14ac:dyDescent="0.3">
      <c r="L4007" s="171" t="str">
        <f t="shared" si="330"/>
        <v>-</v>
      </c>
      <c r="M4007" s="172">
        <f t="shared" si="329"/>
        <v>0</v>
      </c>
      <c r="N4007" s="172">
        <f t="shared" si="331"/>
        <v>0</v>
      </c>
      <c r="O4007" s="172">
        <f t="shared" si="328"/>
        <v>0</v>
      </c>
      <c r="P4007" s="172">
        <f t="shared" si="332"/>
        <v>0</v>
      </c>
    </row>
    <row r="4008" spans="12:16" ht="15" customHeight="1" x14ac:dyDescent="0.3">
      <c r="L4008" s="171" t="str">
        <f t="shared" si="330"/>
        <v>-</v>
      </c>
      <c r="M4008" s="172">
        <f t="shared" si="329"/>
        <v>0</v>
      </c>
      <c r="N4008" s="172">
        <f t="shared" si="331"/>
        <v>0</v>
      </c>
      <c r="O4008" s="172">
        <f t="shared" si="328"/>
        <v>0</v>
      </c>
      <c r="P4008" s="172">
        <f t="shared" si="332"/>
        <v>0</v>
      </c>
    </row>
    <row r="4009" spans="12:16" ht="15" customHeight="1" x14ac:dyDescent="0.3">
      <c r="L4009" s="171" t="str">
        <f t="shared" si="330"/>
        <v>-</v>
      </c>
      <c r="M4009" s="172">
        <f t="shared" si="329"/>
        <v>0</v>
      </c>
      <c r="N4009" s="172">
        <f t="shared" si="331"/>
        <v>0</v>
      </c>
      <c r="O4009" s="172">
        <f t="shared" si="328"/>
        <v>0</v>
      </c>
      <c r="P4009" s="172">
        <f t="shared" si="332"/>
        <v>0</v>
      </c>
    </row>
    <row r="4010" spans="12:16" ht="15" customHeight="1" x14ac:dyDescent="0.3">
      <c r="L4010" s="171" t="str">
        <f t="shared" si="330"/>
        <v>-</v>
      </c>
      <c r="M4010" s="172">
        <f t="shared" si="329"/>
        <v>0</v>
      </c>
      <c r="N4010" s="172">
        <f t="shared" si="331"/>
        <v>0</v>
      </c>
      <c r="O4010" s="172">
        <f t="shared" si="328"/>
        <v>0</v>
      </c>
      <c r="P4010" s="172">
        <f t="shared" si="332"/>
        <v>0</v>
      </c>
    </row>
    <row r="4011" spans="12:16" ht="15" customHeight="1" x14ac:dyDescent="0.3">
      <c r="L4011" s="171" t="str">
        <f t="shared" si="330"/>
        <v>-</v>
      </c>
      <c r="M4011" s="172">
        <f t="shared" si="329"/>
        <v>0</v>
      </c>
      <c r="N4011" s="172">
        <f t="shared" si="331"/>
        <v>0</v>
      </c>
      <c r="O4011" s="172">
        <f t="shared" si="328"/>
        <v>0</v>
      </c>
      <c r="P4011" s="172">
        <f t="shared" si="332"/>
        <v>0</v>
      </c>
    </row>
    <row r="4012" spans="12:16" ht="15" customHeight="1" x14ac:dyDescent="0.3">
      <c r="L4012" s="171" t="str">
        <f t="shared" si="330"/>
        <v>-</v>
      </c>
      <c r="M4012" s="172">
        <f t="shared" si="329"/>
        <v>0</v>
      </c>
      <c r="N4012" s="172">
        <f t="shared" si="331"/>
        <v>0</v>
      </c>
      <c r="O4012" s="172">
        <f t="shared" si="328"/>
        <v>0</v>
      </c>
      <c r="P4012" s="172">
        <f t="shared" si="332"/>
        <v>0</v>
      </c>
    </row>
    <row r="4013" spans="12:16" ht="15" customHeight="1" x14ac:dyDescent="0.3">
      <c r="L4013" s="171" t="str">
        <f t="shared" si="330"/>
        <v>-</v>
      </c>
      <c r="M4013" s="172">
        <f t="shared" si="329"/>
        <v>0</v>
      </c>
      <c r="N4013" s="172">
        <f t="shared" si="331"/>
        <v>0</v>
      </c>
      <c r="O4013" s="172">
        <f t="shared" si="328"/>
        <v>0</v>
      </c>
      <c r="P4013" s="172">
        <f t="shared" si="332"/>
        <v>0</v>
      </c>
    </row>
    <row r="4014" spans="12:16" ht="15" customHeight="1" x14ac:dyDescent="0.3">
      <c r="L4014" s="171" t="str">
        <f t="shared" si="330"/>
        <v>-</v>
      </c>
      <c r="M4014" s="172">
        <f t="shared" si="329"/>
        <v>0</v>
      </c>
      <c r="N4014" s="172">
        <f t="shared" si="331"/>
        <v>0</v>
      </c>
      <c r="O4014" s="172">
        <f t="shared" si="328"/>
        <v>0</v>
      </c>
      <c r="P4014" s="172">
        <f t="shared" si="332"/>
        <v>0</v>
      </c>
    </row>
    <row r="4015" spans="12:16" ht="15" customHeight="1" x14ac:dyDescent="0.3">
      <c r="L4015" s="171" t="str">
        <f t="shared" si="330"/>
        <v>-</v>
      </c>
      <c r="M4015" s="172">
        <f t="shared" si="329"/>
        <v>0</v>
      </c>
      <c r="N4015" s="172">
        <f t="shared" si="331"/>
        <v>0</v>
      </c>
      <c r="O4015" s="172">
        <f t="shared" si="328"/>
        <v>0</v>
      </c>
      <c r="P4015" s="172">
        <f t="shared" si="332"/>
        <v>0</v>
      </c>
    </row>
    <row r="4016" spans="12:16" ht="15" customHeight="1" x14ac:dyDescent="0.3">
      <c r="L4016" s="171" t="str">
        <f t="shared" si="330"/>
        <v>-</v>
      </c>
      <c r="M4016" s="172">
        <f t="shared" si="329"/>
        <v>0</v>
      </c>
      <c r="N4016" s="172">
        <f t="shared" si="331"/>
        <v>0</v>
      </c>
      <c r="O4016" s="172">
        <f t="shared" si="328"/>
        <v>0</v>
      </c>
      <c r="P4016" s="172">
        <f t="shared" si="332"/>
        <v>0</v>
      </c>
    </row>
    <row r="4017" spans="12:16" ht="15" customHeight="1" x14ac:dyDescent="0.3">
      <c r="L4017" s="171" t="str">
        <f t="shared" si="330"/>
        <v>-</v>
      </c>
      <c r="M4017" s="172">
        <f t="shared" si="329"/>
        <v>0</v>
      </c>
      <c r="N4017" s="172">
        <f t="shared" si="331"/>
        <v>0</v>
      </c>
      <c r="O4017" s="172">
        <f t="shared" si="328"/>
        <v>0</v>
      </c>
      <c r="P4017" s="172">
        <f t="shared" si="332"/>
        <v>0</v>
      </c>
    </row>
    <row r="4018" spans="12:16" ht="15" customHeight="1" x14ac:dyDescent="0.3">
      <c r="L4018" s="171" t="str">
        <f t="shared" si="330"/>
        <v>-</v>
      </c>
      <c r="M4018" s="172">
        <f t="shared" si="329"/>
        <v>0</v>
      </c>
      <c r="N4018" s="172">
        <f t="shared" si="331"/>
        <v>0</v>
      </c>
      <c r="O4018" s="172">
        <f t="shared" si="328"/>
        <v>0</v>
      </c>
      <c r="P4018" s="172">
        <f t="shared" si="332"/>
        <v>0</v>
      </c>
    </row>
    <row r="4019" spans="12:16" ht="15" customHeight="1" x14ac:dyDescent="0.3">
      <c r="L4019" s="171" t="str">
        <f t="shared" si="330"/>
        <v>-</v>
      </c>
      <c r="M4019" s="172">
        <f t="shared" si="329"/>
        <v>0</v>
      </c>
      <c r="N4019" s="172">
        <f t="shared" si="331"/>
        <v>0</v>
      </c>
      <c r="O4019" s="172">
        <f t="shared" si="328"/>
        <v>0</v>
      </c>
      <c r="P4019" s="172">
        <f t="shared" si="332"/>
        <v>0</v>
      </c>
    </row>
    <row r="4020" spans="12:16" ht="15" customHeight="1" x14ac:dyDescent="0.3">
      <c r="L4020" s="171" t="str">
        <f t="shared" si="330"/>
        <v>-</v>
      </c>
      <c r="M4020" s="172">
        <f t="shared" si="329"/>
        <v>0</v>
      </c>
      <c r="N4020" s="172">
        <f t="shared" si="331"/>
        <v>0</v>
      </c>
      <c r="O4020" s="172">
        <f t="shared" si="328"/>
        <v>0</v>
      </c>
      <c r="P4020" s="172">
        <f t="shared" si="332"/>
        <v>0</v>
      </c>
    </row>
    <row r="4021" spans="12:16" ht="15" customHeight="1" x14ac:dyDescent="0.3">
      <c r="L4021" s="171" t="str">
        <f t="shared" si="330"/>
        <v>-</v>
      </c>
      <c r="M4021" s="172">
        <f t="shared" si="329"/>
        <v>0</v>
      </c>
      <c r="N4021" s="172">
        <f t="shared" si="331"/>
        <v>0</v>
      </c>
      <c r="O4021" s="172">
        <f t="shared" si="328"/>
        <v>0</v>
      </c>
      <c r="P4021" s="172">
        <f t="shared" si="332"/>
        <v>0</v>
      </c>
    </row>
    <row r="4022" spans="12:16" ht="15" customHeight="1" x14ac:dyDescent="0.3">
      <c r="L4022" s="171" t="str">
        <f t="shared" si="330"/>
        <v>-</v>
      </c>
      <c r="M4022" s="172">
        <f t="shared" si="329"/>
        <v>0</v>
      </c>
      <c r="N4022" s="172">
        <f t="shared" si="331"/>
        <v>0</v>
      </c>
      <c r="O4022" s="172">
        <f t="shared" si="328"/>
        <v>0</v>
      </c>
      <c r="P4022" s="172">
        <f t="shared" si="332"/>
        <v>0</v>
      </c>
    </row>
    <row r="4023" spans="12:16" ht="15" customHeight="1" x14ac:dyDescent="0.3">
      <c r="L4023" s="171" t="str">
        <f t="shared" si="330"/>
        <v>-</v>
      </c>
      <c r="M4023" s="172">
        <f t="shared" si="329"/>
        <v>0</v>
      </c>
      <c r="N4023" s="172">
        <f t="shared" si="331"/>
        <v>0</v>
      </c>
      <c r="O4023" s="172">
        <f t="shared" si="328"/>
        <v>0</v>
      </c>
      <c r="P4023" s="172">
        <f t="shared" si="332"/>
        <v>0</v>
      </c>
    </row>
    <row r="4024" spans="12:16" ht="15" customHeight="1" x14ac:dyDescent="0.3">
      <c r="L4024" s="171" t="str">
        <f t="shared" si="330"/>
        <v>-</v>
      </c>
      <c r="M4024" s="172">
        <f t="shared" si="329"/>
        <v>0</v>
      </c>
      <c r="N4024" s="172">
        <f t="shared" si="331"/>
        <v>0</v>
      </c>
      <c r="O4024" s="172">
        <f t="shared" si="328"/>
        <v>0</v>
      </c>
      <c r="P4024" s="172">
        <f t="shared" si="332"/>
        <v>0</v>
      </c>
    </row>
    <row r="4025" spans="12:16" ht="15" customHeight="1" x14ac:dyDescent="0.3">
      <c r="L4025" s="171" t="str">
        <f t="shared" si="330"/>
        <v>-</v>
      </c>
      <c r="M4025" s="172">
        <f t="shared" si="329"/>
        <v>0</v>
      </c>
      <c r="N4025" s="172">
        <f t="shared" si="331"/>
        <v>0</v>
      </c>
      <c r="O4025" s="172">
        <f t="shared" si="328"/>
        <v>0</v>
      </c>
      <c r="P4025" s="172">
        <f t="shared" si="332"/>
        <v>0</v>
      </c>
    </row>
    <row r="4026" spans="12:16" ht="15" customHeight="1" x14ac:dyDescent="0.3">
      <c r="L4026" s="171" t="str">
        <f t="shared" si="330"/>
        <v>-</v>
      </c>
      <c r="M4026" s="172">
        <f t="shared" si="329"/>
        <v>0</v>
      </c>
      <c r="N4026" s="172">
        <f t="shared" si="331"/>
        <v>0</v>
      </c>
      <c r="O4026" s="172">
        <f t="shared" si="328"/>
        <v>0</v>
      </c>
      <c r="P4026" s="172">
        <f t="shared" si="332"/>
        <v>0</v>
      </c>
    </row>
    <row r="4027" spans="12:16" ht="15" customHeight="1" x14ac:dyDescent="0.3">
      <c r="L4027" s="171" t="str">
        <f t="shared" si="330"/>
        <v>-</v>
      </c>
      <c r="M4027" s="172">
        <f t="shared" si="329"/>
        <v>0</v>
      </c>
      <c r="N4027" s="172">
        <f t="shared" si="331"/>
        <v>0</v>
      </c>
      <c r="O4027" s="172">
        <f t="shared" si="328"/>
        <v>0</v>
      </c>
      <c r="P4027" s="172">
        <f t="shared" si="332"/>
        <v>0</v>
      </c>
    </row>
    <row r="4028" spans="12:16" ht="15" customHeight="1" x14ac:dyDescent="0.3">
      <c r="L4028" s="171" t="str">
        <f t="shared" si="330"/>
        <v>-</v>
      </c>
      <c r="M4028" s="172">
        <f t="shared" si="329"/>
        <v>0</v>
      </c>
      <c r="N4028" s="172">
        <f t="shared" si="331"/>
        <v>0</v>
      </c>
      <c r="O4028" s="172">
        <f t="shared" si="328"/>
        <v>0</v>
      </c>
      <c r="P4028" s="172">
        <f t="shared" si="332"/>
        <v>0</v>
      </c>
    </row>
    <row r="4029" spans="12:16" ht="15" customHeight="1" x14ac:dyDescent="0.3">
      <c r="L4029" s="171" t="str">
        <f t="shared" si="330"/>
        <v>-</v>
      </c>
      <c r="M4029" s="172">
        <f t="shared" si="329"/>
        <v>0</v>
      </c>
      <c r="N4029" s="172">
        <f t="shared" si="331"/>
        <v>0</v>
      </c>
      <c r="O4029" s="172">
        <f t="shared" si="328"/>
        <v>0</v>
      </c>
      <c r="P4029" s="172">
        <f t="shared" si="332"/>
        <v>0</v>
      </c>
    </row>
    <row r="4030" spans="12:16" ht="15" customHeight="1" x14ac:dyDescent="0.3">
      <c r="L4030" s="171" t="str">
        <f t="shared" si="330"/>
        <v>-</v>
      </c>
      <c r="M4030" s="172">
        <f t="shared" si="329"/>
        <v>0</v>
      </c>
      <c r="N4030" s="172">
        <f t="shared" si="331"/>
        <v>0</v>
      </c>
      <c r="O4030" s="172">
        <f t="shared" si="328"/>
        <v>0</v>
      </c>
      <c r="P4030" s="172">
        <f t="shared" si="332"/>
        <v>0</v>
      </c>
    </row>
    <row r="4031" spans="12:16" ht="15" customHeight="1" x14ac:dyDescent="0.3">
      <c r="L4031" s="171" t="str">
        <f t="shared" si="330"/>
        <v>-</v>
      </c>
      <c r="M4031" s="172">
        <f t="shared" si="329"/>
        <v>0</v>
      </c>
      <c r="N4031" s="172">
        <f t="shared" si="331"/>
        <v>0</v>
      </c>
      <c r="O4031" s="172">
        <f t="shared" si="328"/>
        <v>0</v>
      </c>
      <c r="P4031" s="172">
        <f t="shared" si="332"/>
        <v>0</v>
      </c>
    </row>
    <row r="4032" spans="12:16" ht="15" customHeight="1" x14ac:dyDescent="0.3">
      <c r="L4032" s="171" t="str">
        <f t="shared" si="330"/>
        <v>-</v>
      </c>
      <c r="M4032" s="172">
        <f t="shared" si="329"/>
        <v>0</v>
      </c>
      <c r="N4032" s="172">
        <f t="shared" si="331"/>
        <v>0</v>
      </c>
      <c r="O4032" s="172">
        <f t="shared" si="328"/>
        <v>0</v>
      </c>
      <c r="P4032" s="172">
        <f t="shared" si="332"/>
        <v>0</v>
      </c>
    </row>
    <row r="4033" spans="12:16" ht="15" customHeight="1" x14ac:dyDescent="0.3">
      <c r="L4033" s="171" t="str">
        <f t="shared" si="330"/>
        <v>-</v>
      </c>
      <c r="M4033" s="172">
        <f t="shared" si="329"/>
        <v>0</v>
      </c>
      <c r="N4033" s="172">
        <f t="shared" si="331"/>
        <v>0</v>
      </c>
      <c r="O4033" s="172">
        <f t="shared" si="328"/>
        <v>0</v>
      </c>
      <c r="P4033" s="172">
        <f t="shared" si="332"/>
        <v>0</v>
      </c>
    </row>
    <row r="4034" spans="12:16" ht="15" customHeight="1" x14ac:dyDescent="0.3">
      <c r="L4034" s="171" t="str">
        <f t="shared" si="330"/>
        <v>-</v>
      </c>
      <c r="M4034" s="172">
        <f t="shared" si="329"/>
        <v>0</v>
      </c>
      <c r="N4034" s="172">
        <f t="shared" si="331"/>
        <v>0</v>
      </c>
      <c r="O4034" s="172">
        <f t="shared" si="328"/>
        <v>0</v>
      </c>
      <c r="P4034" s="172">
        <f t="shared" si="332"/>
        <v>0</v>
      </c>
    </row>
    <row r="4035" spans="12:16" ht="15" customHeight="1" x14ac:dyDescent="0.3">
      <c r="L4035" s="171" t="str">
        <f t="shared" si="330"/>
        <v>-</v>
      </c>
      <c r="M4035" s="172">
        <f t="shared" si="329"/>
        <v>0</v>
      </c>
      <c r="N4035" s="172">
        <f t="shared" si="331"/>
        <v>0</v>
      </c>
      <c r="O4035" s="172">
        <f t="shared" si="328"/>
        <v>0</v>
      </c>
      <c r="P4035" s="172">
        <f t="shared" si="332"/>
        <v>0</v>
      </c>
    </row>
    <row r="4036" spans="12:16" ht="15" customHeight="1" x14ac:dyDescent="0.3">
      <c r="L4036" s="171" t="str">
        <f t="shared" si="330"/>
        <v>-</v>
      </c>
      <c r="M4036" s="172">
        <f t="shared" si="329"/>
        <v>0</v>
      </c>
      <c r="N4036" s="172">
        <f t="shared" si="331"/>
        <v>0</v>
      </c>
      <c r="O4036" s="172">
        <f t="shared" si="328"/>
        <v>0</v>
      </c>
      <c r="P4036" s="172">
        <f t="shared" si="332"/>
        <v>0</v>
      </c>
    </row>
    <row r="4037" spans="12:16" ht="15" customHeight="1" x14ac:dyDescent="0.3">
      <c r="L4037" s="171" t="str">
        <f t="shared" si="330"/>
        <v>-</v>
      </c>
      <c r="M4037" s="172">
        <f t="shared" si="329"/>
        <v>0</v>
      </c>
      <c r="N4037" s="172">
        <f t="shared" si="331"/>
        <v>0</v>
      </c>
      <c r="O4037" s="172">
        <f t="shared" si="328"/>
        <v>0</v>
      </c>
      <c r="P4037" s="172">
        <f t="shared" si="332"/>
        <v>0</v>
      </c>
    </row>
    <row r="4038" spans="12:16" ht="15" customHeight="1" x14ac:dyDescent="0.3">
      <c r="L4038" s="171" t="str">
        <f t="shared" si="330"/>
        <v>-</v>
      </c>
      <c r="M4038" s="172">
        <f t="shared" si="329"/>
        <v>0</v>
      </c>
      <c r="N4038" s="172">
        <f t="shared" si="331"/>
        <v>0</v>
      </c>
      <c r="O4038" s="172">
        <f t="shared" si="328"/>
        <v>0</v>
      </c>
      <c r="P4038" s="172">
        <f t="shared" si="332"/>
        <v>0</v>
      </c>
    </row>
    <row r="4039" spans="12:16" ht="15" customHeight="1" x14ac:dyDescent="0.3">
      <c r="L4039" s="171" t="str">
        <f t="shared" si="330"/>
        <v>-</v>
      </c>
      <c r="M4039" s="172">
        <f t="shared" si="329"/>
        <v>0</v>
      </c>
      <c r="N4039" s="172">
        <f t="shared" si="331"/>
        <v>0</v>
      </c>
      <c r="O4039" s="172">
        <f t="shared" si="328"/>
        <v>0</v>
      </c>
      <c r="P4039" s="172">
        <f t="shared" si="332"/>
        <v>0</v>
      </c>
    </row>
    <row r="4040" spans="12:16" ht="15" customHeight="1" x14ac:dyDescent="0.3">
      <c r="L4040" s="171" t="str">
        <f t="shared" si="330"/>
        <v>-</v>
      </c>
      <c r="M4040" s="172">
        <f t="shared" si="329"/>
        <v>0</v>
      </c>
      <c r="N4040" s="172">
        <f t="shared" si="331"/>
        <v>0</v>
      </c>
      <c r="O4040" s="172">
        <f t="shared" si="328"/>
        <v>0</v>
      </c>
      <c r="P4040" s="172">
        <f t="shared" si="332"/>
        <v>0</v>
      </c>
    </row>
    <row r="4041" spans="12:16" ht="15" customHeight="1" x14ac:dyDescent="0.3">
      <c r="L4041" s="171" t="str">
        <f t="shared" si="330"/>
        <v>-</v>
      </c>
      <c r="M4041" s="172">
        <f t="shared" si="329"/>
        <v>0</v>
      </c>
      <c r="N4041" s="172">
        <f t="shared" si="331"/>
        <v>0</v>
      </c>
      <c r="O4041" s="172">
        <f t="shared" si="328"/>
        <v>0</v>
      </c>
      <c r="P4041" s="172">
        <f t="shared" si="332"/>
        <v>0</v>
      </c>
    </row>
    <row r="4042" spans="12:16" ht="15" customHeight="1" x14ac:dyDescent="0.3">
      <c r="L4042" s="171" t="str">
        <f t="shared" si="330"/>
        <v>-</v>
      </c>
      <c r="M4042" s="172">
        <f t="shared" si="329"/>
        <v>0</v>
      </c>
      <c r="N4042" s="172">
        <f t="shared" si="331"/>
        <v>0</v>
      </c>
      <c r="O4042" s="172">
        <f t="shared" si="328"/>
        <v>0</v>
      </c>
      <c r="P4042" s="172">
        <f t="shared" si="332"/>
        <v>0</v>
      </c>
    </row>
    <row r="4043" spans="12:16" ht="15" customHeight="1" x14ac:dyDescent="0.3">
      <c r="L4043" s="171" t="str">
        <f t="shared" si="330"/>
        <v>-</v>
      </c>
      <c r="M4043" s="172">
        <f t="shared" si="329"/>
        <v>0</v>
      </c>
      <c r="N4043" s="172">
        <f t="shared" si="331"/>
        <v>0</v>
      </c>
      <c r="O4043" s="172">
        <f t="shared" ref="O4043:O4106" si="333">IFERROR(IF(ISNUMBER(N4042),N4042,$E$8)*IF(L4043&gt;=$J$8,$E$12,$E$12)/IF(MOD(YEAR(L4043),4),365,366)*IF(ISBLANK(L4042),L4043-$F$5,L4043-L4042),0)</f>
        <v>0</v>
      </c>
      <c r="P4043" s="172">
        <f t="shared" si="332"/>
        <v>0</v>
      </c>
    </row>
    <row r="4044" spans="12:16" ht="15" customHeight="1" x14ac:dyDescent="0.3">
      <c r="L4044" s="171" t="str">
        <f t="shared" si="330"/>
        <v>-</v>
      </c>
      <c r="M4044" s="172">
        <f t="shared" si="329"/>
        <v>0</v>
      </c>
      <c r="N4044" s="172">
        <f t="shared" si="331"/>
        <v>0</v>
      </c>
      <c r="O4044" s="172">
        <f t="shared" si="333"/>
        <v>0</v>
      </c>
      <c r="P4044" s="172">
        <f t="shared" si="332"/>
        <v>0</v>
      </c>
    </row>
    <row r="4045" spans="12:16" ht="15" customHeight="1" x14ac:dyDescent="0.3">
      <c r="L4045" s="171" t="str">
        <f t="shared" si="330"/>
        <v>-</v>
      </c>
      <c r="M4045" s="172">
        <f t="shared" si="329"/>
        <v>0</v>
      </c>
      <c r="N4045" s="172">
        <f t="shared" si="331"/>
        <v>0</v>
      </c>
      <c r="O4045" s="172">
        <f t="shared" si="333"/>
        <v>0</v>
      </c>
      <c r="P4045" s="172">
        <f t="shared" si="332"/>
        <v>0</v>
      </c>
    </row>
    <row r="4046" spans="12:16" ht="15" customHeight="1" x14ac:dyDescent="0.3">
      <c r="L4046" s="171" t="str">
        <f t="shared" si="330"/>
        <v>-</v>
      </c>
      <c r="M4046" s="172">
        <f t="shared" si="329"/>
        <v>0</v>
      </c>
      <c r="N4046" s="172">
        <f t="shared" si="331"/>
        <v>0</v>
      </c>
      <c r="O4046" s="172">
        <f t="shared" si="333"/>
        <v>0</v>
      </c>
      <c r="P4046" s="172">
        <f t="shared" si="332"/>
        <v>0</v>
      </c>
    </row>
    <row r="4047" spans="12:16" ht="15" customHeight="1" x14ac:dyDescent="0.3">
      <c r="L4047" s="171" t="str">
        <f t="shared" si="330"/>
        <v>-</v>
      </c>
      <c r="M4047" s="172">
        <f t="shared" si="329"/>
        <v>0</v>
      </c>
      <c r="N4047" s="172">
        <f t="shared" si="331"/>
        <v>0</v>
      </c>
      <c r="O4047" s="172">
        <f t="shared" si="333"/>
        <v>0</v>
      </c>
      <c r="P4047" s="172">
        <f t="shared" si="332"/>
        <v>0</v>
      </c>
    </row>
    <row r="4048" spans="12:16" ht="15" customHeight="1" x14ac:dyDescent="0.3">
      <c r="L4048" s="171" t="str">
        <f t="shared" si="330"/>
        <v>-</v>
      </c>
      <c r="M4048" s="172">
        <f t="shared" si="329"/>
        <v>0</v>
      </c>
      <c r="N4048" s="172">
        <f t="shared" si="331"/>
        <v>0</v>
      </c>
      <c r="O4048" s="172">
        <f t="shared" si="333"/>
        <v>0</v>
      </c>
      <c r="P4048" s="172">
        <f t="shared" si="332"/>
        <v>0</v>
      </c>
    </row>
    <row r="4049" spans="12:16" ht="15" customHeight="1" x14ac:dyDescent="0.3">
      <c r="L4049" s="171" t="str">
        <f t="shared" si="330"/>
        <v>-</v>
      </c>
      <c r="M4049" s="172">
        <f t="shared" si="329"/>
        <v>0</v>
      </c>
      <c r="N4049" s="172">
        <f t="shared" si="331"/>
        <v>0</v>
      </c>
      <c r="O4049" s="172">
        <f t="shared" si="333"/>
        <v>0</v>
      </c>
      <c r="P4049" s="172">
        <f t="shared" si="332"/>
        <v>0</v>
      </c>
    </row>
    <row r="4050" spans="12:16" ht="15" customHeight="1" x14ac:dyDescent="0.3">
      <c r="L4050" s="171" t="str">
        <f t="shared" si="330"/>
        <v>-</v>
      </c>
      <c r="M4050" s="172">
        <f t="shared" si="329"/>
        <v>0</v>
      </c>
      <c r="N4050" s="172">
        <f t="shared" si="331"/>
        <v>0</v>
      </c>
      <c r="O4050" s="172">
        <f t="shared" si="333"/>
        <v>0</v>
      </c>
      <c r="P4050" s="172">
        <f t="shared" si="332"/>
        <v>0</v>
      </c>
    </row>
    <row r="4051" spans="12:16" ht="15" customHeight="1" x14ac:dyDescent="0.3">
      <c r="L4051" s="171" t="str">
        <f t="shared" si="330"/>
        <v>-</v>
      </c>
      <c r="M4051" s="172">
        <f t="shared" ref="M4051:M4114" si="334">IFERROR(VLOOKUP(L4051,$B$19:$E$80,4,FALSE),0)</f>
        <v>0</v>
      </c>
      <c r="N4051" s="172">
        <f t="shared" si="331"/>
        <v>0</v>
      </c>
      <c r="O4051" s="172">
        <f t="shared" si="333"/>
        <v>0</v>
      </c>
      <c r="P4051" s="172">
        <f t="shared" si="332"/>
        <v>0</v>
      </c>
    </row>
    <row r="4052" spans="12:16" ht="15" customHeight="1" x14ac:dyDescent="0.3">
      <c r="L4052" s="171" t="str">
        <f t="shared" ref="L4052:L4115" si="335">IFERROR(IF(MAX(L4051+1,$F$5+1)&gt;$J$10,"-",MAX(L4051+1,$F$5+1)),"-")</f>
        <v>-</v>
      </c>
      <c r="M4052" s="172">
        <f t="shared" si="334"/>
        <v>0</v>
      </c>
      <c r="N4052" s="172">
        <f t="shared" ref="N4052:N4115" si="336">IF(ISNUMBER(N4051),N4051-M4052,$E$8)</f>
        <v>0</v>
      </c>
      <c r="O4052" s="172">
        <f t="shared" si="333"/>
        <v>0</v>
      </c>
      <c r="P4052" s="172">
        <f t="shared" ref="P4052:P4115" si="337">IFERROR(IF(ISNUMBER(N4051),N4051,$E$8)*3%/IF(MOD(YEAR(L4052),4),365,366)*IF(ISBLANK(L4051),(L4052-$F$5),L4052-L4051),0)</f>
        <v>0</v>
      </c>
    </row>
    <row r="4053" spans="12:16" ht="15" customHeight="1" x14ac:dyDescent="0.3">
      <c r="L4053" s="171" t="str">
        <f t="shared" si="335"/>
        <v>-</v>
      </c>
      <c r="M4053" s="172">
        <f t="shared" si="334"/>
        <v>0</v>
      </c>
      <c r="N4053" s="172">
        <f t="shared" si="336"/>
        <v>0</v>
      </c>
      <c r="O4053" s="172">
        <f t="shared" si="333"/>
        <v>0</v>
      </c>
      <c r="P4053" s="172">
        <f t="shared" si="337"/>
        <v>0</v>
      </c>
    </row>
    <row r="4054" spans="12:16" ht="15" customHeight="1" x14ac:dyDescent="0.3">
      <c r="L4054" s="171" t="str">
        <f t="shared" si="335"/>
        <v>-</v>
      </c>
      <c r="M4054" s="172">
        <f t="shared" si="334"/>
        <v>0</v>
      </c>
      <c r="N4054" s="172">
        <f t="shared" si="336"/>
        <v>0</v>
      </c>
      <c r="O4054" s="172">
        <f t="shared" si="333"/>
        <v>0</v>
      </c>
      <c r="P4054" s="172">
        <f t="shared" si="337"/>
        <v>0</v>
      </c>
    </row>
    <row r="4055" spans="12:16" ht="15" customHeight="1" x14ac:dyDescent="0.3">
      <c r="L4055" s="171" t="str">
        <f t="shared" si="335"/>
        <v>-</v>
      </c>
      <c r="M4055" s="172">
        <f t="shared" si="334"/>
        <v>0</v>
      </c>
      <c r="N4055" s="172">
        <f t="shared" si="336"/>
        <v>0</v>
      </c>
      <c r="O4055" s="172">
        <f t="shared" si="333"/>
        <v>0</v>
      </c>
      <c r="P4055" s="172">
        <f t="shared" si="337"/>
        <v>0</v>
      </c>
    </row>
    <row r="4056" spans="12:16" ht="15" customHeight="1" x14ac:dyDescent="0.3">
      <c r="L4056" s="171" t="str">
        <f t="shared" si="335"/>
        <v>-</v>
      </c>
      <c r="M4056" s="172">
        <f t="shared" si="334"/>
        <v>0</v>
      </c>
      <c r="N4056" s="172">
        <f t="shared" si="336"/>
        <v>0</v>
      </c>
      <c r="O4056" s="172">
        <f t="shared" si="333"/>
        <v>0</v>
      </c>
      <c r="P4056" s="172">
        <f t="shared" si="337"/>
        <v>0</v>
      </c>
    </row>
    <row r="4057" spans="12:16" ht="15" customHeight="1" x14ac:dyDescent="0.3">
      <c r="L4057" s="171" t="str">
        <f t="shared" si="335"/>
        <v>-</v>
      </c>
      <c r="M4057" s="172">
        <f t="shared" si="334"/>
        <v>0</v>
      </c>
      <c r="N4057" s="172">
        <f t="shared" si="336"/>
        <v>0</v>
      </c>
      <c r="O4057" s="172">
        <f t="shared" si="333"/>
        <v>0</v>
      </c>
      <c r="P4057" s="172">
        <f t="shared" si="337"/>
        <v>0</v>
      </c>
    </row>
    <row r="4058" spans="12:16" ht="15" customHeight="1" x14ac:dyDescent="0.3">
      <c r="L4058" s="171" t="str">
        <f t="shared" si="335"/>
        <v>-</v>
      </c>
      <c r="M4058" s="172">
        <f t="shared" si="334"/>
        <v>0</v>
      </c>
      <c r="N4058" s="172">
        <f t="shared" si="336"/>
        <v>0</v>
      </c>
      <c r="O4058" s="172">
        <f t="shared" si="333"/>
        <v>0</v>
      </c>
      <c r="P4058" s="172">
        <f t="shared" si="337"/>
        <v>0</v>
      </c>
    </row>
    <row r="4059" spans="12:16" ht="15" customHeight="1" x14ac:dyDescent="0.3">
      <c r="L4059" s="171" t="str">
        <f t="shared" si="335"/>
        <v>-</v>
      </c>
      <c r="M4059" s="172">
        <f t="shared" si="334"/>
        <v>0</v>
      </c>
      <c r="N4059" s="172">
        <f t="shared" si="336"/>
        <v>0</v>
      </c>
      <c r="O4059" s="172">
        <f t="shared" si="333"/>
        <v>0</v>
      </c>
      <c r="P4059" s="172">
        <f t="shared" si="337"/>
        <v>0</v>
      </c>
    </row>
    <row r="4060" spans="12:16" ht="15" customHeight="1" x14ac:dyDescent="0.3">
      <c r="L4060" s="171" t="str">
        <f t="shared" si="335"/>
        <v>-</v>
      </c>
      <c r="M4060" s="172">
        <f t="shared" si="334"/>
        <v>0</v>
      </c>
      <c r="N4060" s="172">
        <f t="shared" si="336"/>
        <v>0</v>
      </c>
      <c r="O4060" s="172">
        <f t="shared" si="333"/>
        <v>0</v>
      </c>
      <c r="P4060" s="172">
        <f t="shared" si="337"/>
        <v>0</v>
      </c>
    </row>
    <row r="4061" spans="12:16" ht="15" customHeight="1" x14ac:dyDescent="0.3">
      <c r="L4061" s="171" t="str">
        <f t="shared" si="335"/>
        <v>-</v>
      </c>
      <c r="M4061" s="172">
        <f t="shared" si="334"/>
        <v>0</v>
      </c>
      <c r="N4061" s="172">
        <f t="shared" si="336"/>
        <v>0</v>
      </c>
      <c r="O4061" s="172">
        <f t="shared" si="333"/>
        <v>0</v>
      </c>
      <c r="P4061" s="172">
        <f t="shared" si="337"/>
        <v>0</v>
      </c>
    </row>
    <row r="4062" spans="12:16" ht="15" customHeight="1" x14ac:dyDescent="0.3">
      <c r="L4062" s="171" t="str">
        <f t="shared" si="335"/>
        <v>-</v>
      </c>
      <c r="M4062" s="172">
        <f t="shared" si="334"/>
        <v>0</v>
      </c>
      <c r="N4062" s="172">
        <f t="shared" si="336"/>
        <v>0</v>
      </c>
      <c r="O4062" s="172">
        <f t="shared" si="333"/>
        <v>0</v>
      </c>
      <c r="P4062" s="172">
        <f t="shared" si="337"/>
        <v>0</v>
      </c>
    </row>
    <row r="4063" spans="12:16" ht="15" customHeight="1" x14ac:dyDescent="0.3">
      <c r="L4063" s="171" t="str">
        <f t="shared" si="335"/>
        <v>-</v>
      </c>
      <c r="M4063" s="172">
        <f t="shared" si="334"/>
        <v>0</v>
      </c>
      <c r="N4063" s="172">
        <f t="shared" si="336"/>
        <v>0</v>
      </c>
      <c r="O4063" s="172">
        <f t="shared" si="333"/>
        <v>0</v>
      </c>
      <c r="P4063" s="172">
        <f t="shared" si="337"/>
        <v>0</v>
      </c>
    </row>
    <row r="4064" spans="12:16" ht="15" customHeight="1" x14ac:dyDescent="0.3">
      <c r="L4064" s="171" t="str">
        <f t="shared" si="335"/>
        <v>-</v>
      </c>
      <c r="M4064" s="172">
        <f t="shared" si="334"/>
        <v>0</v>
      </c>
      <c r="N4064" s="172">
        <f t="shared" si="336"/>
        <v>0</v>
      </c>
      <c r="O4064" s="172">
        <f t="shared" si="333"/>
        <v>0</v>
      </c>
      <c r="P4064" s="172">
        <f t="shared" si="337"/>
        <v>0</v>
      </c>
    </row>
    <row r="4065" spans="12:16" ht="15" customHeight="1" x14ac:dyDescent="0.3">
      <c r="L4065" s="171" t="str">
        <f t="shared" si="335"/>
        <v>-</v>
      </c>
      <c r="M4065" s="172">
        <f t="shared" si="334"/>
        <v>0</v>
      </c>
      <c r="N4065" s="172">
        <f t="shared" si="336"/>
        <v>0</v>
      </c>
      <c r="O4065" s="172">
        <f t="shared" si="333"/>
        <v>0</v>
      </c>
      <c r="P4065" s="172">
        <f t="shared" si="337"/>
        <v>0</v>
      </c>
    </row>
    <row r="4066" spans="12:16" ht="15" customHeight="1" x14ac:dyDescent="0.3">
      <c r="L4066" s="171" t="str">
        <f t="shared" si="335"/>
        <v>-</v>
      </c>
      <c r="M4066" s="172">
        <f t="shared" si="334"/>
        <v>0</v>
      </c>
      <c r="N4066" s="172">
        <f t="shared" si="336"/>
        <v>0</v>
      </c>
      <c r="O4066" s="172">
        <f t="shared" si="333"/>
        <v>0</v>
      </c>
      <c r="P4066" s="172">
        <f t="shared" si="337"/>
        <v>0</v>
      </c>
    </row>
    <row r="4067" spans="12:16" ht="15" customHeight="1" x14ac:dyDescent="0.3">
      <c r="L4067" s="171" t="str">
        <f t="shared" si="335"/>
        <v>-</v>
      </c>
      <c r="M4067" s="172">
        <f t="shared" si="334"/>
        <v>0</v>
      </c>
      <c r="N4067" s="172">
        <f t="shared" si="336"/>
        <v>0</v>
      </c>
      <c r="O4067" s="172">
        <f t="shared" si="333"/>
        <v>0</v>
      </c>
      <c r="P4067" s="172">
        <f t="shared" si="337"/>
        <v>0</v>
      </c>
    </row>
    <row r="4068" spans="12:16" ht="15" customHeight="1" x14ac:dyDescent="0.3">
      <c r="L4068" s="171" t="str">
        <f t="shared" si="335"/>
        <v>-</v>
      </c>
      <c r="M4068" s="172">
        <f t="shared" si="334"/>
        <v>0</v>
      </c>
      <c r="N4068" s="172">
        <f t="shared" si="336"/>
        <v>0</v>
      </c>
      <c r="O4068" s="172">
        <f t="shared" si="333"/>
        <v>0</v>
      </c>
      <c r="P4068" s="172">
        <f t="shared" si="337"/>
        <v>0</v>
      </c>
    </row>
    <row r="4069" spans="12:16" ht="15" customHeight="1" x14ac:dyDescent="0.3">
      <c r="L4069" s="171" t="str">
        <f t="shared" si="335"/>
        <v>-</v>
      </c>
      <c r="M4069" s="172">
        <f t="shared" si="334"/>
        <v>0</v>
      </c>
      <c r="N4069" s="172">
        <f t="shared" si="336"/>
        <v>0</v>
      </c>
      <c r="O4069" s="172">
        <f t="shared" si="333"/>
        <v>0</v>
      </c>
      <c r="P4069" s="172">
        <f t="shared" si="337"/>
        <v>0</v>
      </c>
    </row>
    <row r="4070" spans="12:16" ht="15" customHeight="1" x14ac:dyDescent="0.3">
      <c r="L4070" s="171" t="str">
        <f t="shared" si="335"/>
        <v>-</v>
      </c>
      <c r="M4070" s="172">
        <f t="shared" si="334"/>
        <v>0</v>
      </c>
      <c r="N4070" s="172">
        <f t="shared" si="336"/>
        <v>0</v>
      </c>
      <c r="O4070" s="172">
        <f t="shared" si="333"/>
        <v>0</v>
      </c>
      <c r="P4070" s="172">
        <f t="shared" si="337"/>
        <v>0</v>
      </c>
    </row>
    <row r="4071" spans="12:16" ht="15" customHeight="1" x14ac:dyDescent="0.3">
      <c r="L4071" s="171" t="str">
        <f t="shared" si="335"/>
        <v>-</v>
      </c>
      <c r="M4071" s="172">
        <f t="shared" si="334"/>
        <v>0</v>
      </c>
      <c r="N4071" s="172">
        <f t="shared" si="336"/>
        <v>0</v>
      </c>
      <c r="O4071" s="172">
        <f t="shared" si="333"/>
        <v>0</v>
      </c>
      <c r="P4071" s="172">
        <f t="shared" si="337"/>
        <v>0</v>
      </c>
    </row>
    <row r="4072" spans="12:16" ht="15" customHeight="1" x14ac:dyDescent="0.3">
      <c r="L4072" s="171" t="str">
        <f t="shared" si="335"/>
        <v>-</v>
      </c>
      <c r="M4072" s="172">
        <f t="shared" si="334"/>
        <v>0</v>
      </c>
      <c r="N4072" s="172">
        <f t="shared" si="336"/>
        <v>0</v>
      </c>
      <c r="O4072" s="172">
        <f t="shared" si="333"/>
        <v>0</v>
      </c>
      <c r="P4072" s="172">
        <f t="shared" si="337"/>
        <v>0</v>
      </c>
    </row>
    <row r="4073" spans="12:16" ht="15" customHeight="1" x14ac:dyDescent="0.3">
      <c r="L4073" s="171" t="str">
        <f t="shared" si="335"/>
        <v>-</v>
      </c>
      <c r="M4073" s="172">
        <f t="shared" si="334"/>
        <v>0</v>
      </c>
      <c r="N4073" s="172">
        <f t="shared" si="336"/>
        <v>0</v>
      </c>
      <c r="O4073" s="172">
        <f t="shared" si="333"/>
        <v>0</v>
      </c>
      <c r="P4073" s="172">
        <f t="shared" si="337"/>
        <v>0</v>
      </c>
    </row>
    <row r="4074" spans="12:16" ht="15" customHeight="1" x14ac:dyDescent="0.3">
      <c r="L4074" s="171" t="str">
        <f t="shared" si="335"/>
        <v>-</v>
      </c>
      <c r="M4074" s="172">
        <f t="shared" si="334"/>
        <v>0</v>
      </c>
      <c r="N4074" s="172">
        <f t="shared" si="336"/>
        <v>0</v>
      </c>
      <c r="O4074" s="172">
        <f t="shared" si="333"/>
        <v>0</v>
      </c>
      <c r="P4074" s="172">
        <f t="shared" si="337"/>
        <v>0</v>
      </c>
    </row>
    <row r="4075" spans="12:16" ht="15" customHeight="1" x14ac:dyDescent="0.3">
      <c r="L4075" s="171" t="str">
        <f t="shared" si="335"/>
        <v>-</v>
      </c>
      <c r="M4075" s="172">
        <f t="shared" si="334"/>
        <v>0</v>
      </c>
      <c r="N4075" s="172">
        <f t="shared" si="336"/>
        <v>0</v>
      </c>
      <c r="O4075" s="172">
        <f t="shared" si="333"/>
        <v>0</v>
      </c>
      <c r="P4075" s="172">
        <f t="shared" si="337"/>
        <v>0</v>
      </c>
    </row>
    <row r="4076" spans="12:16" ht="15" customHeight="1" x14ac:dyDescent="0.3">
      <c r="L4076" s="171" t="str">
        <f t="shared" si="335"/>
        <v>-</v>
      </c>
      <c r="M4076" s="172">
        <f t="shared" si="334"/>
        <v>0</v>
      </c>
      <c r="N4076" s="172">
        <f t="shared" si="336"/>
        <v>0</v>
      </c>
      <c r="O4076" s="172">
        <f t="shared" si="333"/>
        <v>0</v>
      </c>
      <c r="P4076" s="172">
        <f t="shared" si="337"/>
        <v>0</v>
      </c>
    </row>
    <row r="4077" spans="12:16" ht="15" customHeight="1" x14ac:dyDescent="0.3">
      <c r="L4077" s="171" t="str">
        <f t="shared" si="335"/>
        <v>-</v>
      </c>
      <c r="M4077" s="172">
        <f t="shared" si="334"/>
        <v>0</v>
      </c>
      <c r="N4077" s="172">
        <f t="shared" si="336"/>
        <v>0</v>
      </c>
      <c r="O4077" s="172">
        <f t="shared" si="333"/>
        <v>0</v>
      </c>
      <c r="P4077" s="172">
        <f t="shared" si="337"/>
        <v>0</v>
      </c>
    </row>
    <row r="4078" spans="12:16" ht="15" customHeight="1" x14ac:dyDescent="0.3">
      <c r="L4078" s="171" t="str">
        <f t="shared" si="335"/>
        <v>-</v>
      </c>
      <c r="M4078" s="172">
        <f t="shared" si="334"/>
        <v>0</v>
      </c>
      <c r="N4078" s="172">
        <f t="shared" si="336"/>
        <v>0</v>
      </c>
      <c r="O4078" s="172">
        <f t="shared" si="333"/>
        <v>0</v>
      </c>
      <c r="P4078" s="172">
        <f t="shared" si="337"/>
        <v>0</v>
      </c>
    </row>
    <row r="4079" spans="12:16" ht="15" customHeight="1" x14ac:dyDescent="0.3">
      <c r="L4079" s="171" t="str">
        <f t="shared" si="335"/>
        <v>-</v>
      </c>
      <c r="M4079" s="172">
        <f t="shared" si="334"/>
        <v>0</v>
      </c>
      <c r="N4079" s="172">
        <f t="shared" si="336"/>
        <v>0</v>
      </c>
      <c r="O4079" s="172">
        <f t="shared" si="333"/>
        <v>0</v>
      </c>
      <c r="P4079" s="172">
        <f t="shared" si="337"/>
        <v>0</v>
      </c>
    </row>
    <row r="4080" spans="12:16" ht="15" customHeight="1" x14ac:dyDescent="0.3">
      <c r="L4080" s="171" t="str">
        <f t="shared" si="335"/>
        <v>-</v>
      </c>
      <c r="M4080" s="172">
        <f t="shared" si="334"/>
        <v>0</v>
      </c>
      <c r="N4080" s="172">
        <f t="shared" si="336"/>
        <v>0</v>
      </c>
      <c r="O4080" s="172">
        <f t="shared" si="333"/>
        <v>0</v>
      </c>
      <c r="P4080" s="172">
        <f t="shared" si="337"/>
        <v>0</v>
      </c>
    </row>
    <row r="4081" spans="12:16" ht="15" customHeight="1" x14ac:dyDescent="0.3">
      <c r="L4081" s="171" t="str">
        <f t="shared" si="335"/>
        <v>-</v>
      </c>
      <c r="M4081" s="172">
        <f t="shared" si="334"/>
        <v>0</v>
      </c>
      <c r="N4081" s="172">
        <f t="shared" si="336"/>
        <v>0</v>
      </c>
      <c r="O4081" s="172">
        <f t="shared" si="333"/>
        <v>0</v>
      </c>
      <c r="P4081" s="172">
        <f t="shared" si="337"/>
        <v>0</v>
      </c>
    </row>
    <row r="4082" spans="12:16" ht="15" customHeight="1" x14ac:dyDescent="0.3">
      <c r="L4082" s="171" t="str">
        <f t="shared" si="335"/>
        <v>-</v>
      </c>
      <c r="M4082" s="172">
        <f t="shared" si="334"/>
        <v>0</v>
      </c>
      <c r="N4082" s="172">
        <f t="shared" si="336"/>
        <v>0</v>
      </c>
      <c r="O4082" s="172">
        <f t="shared" si="333"/>
        <v>0</v>
      </c>
      <c r="P4082" s="172">
        <f t="shared" si="337"/>
        <v>0</v>
      </c>
    </row>
    <row r="4083" spans="12:16" ht="15" customHeight="1" x14ac:dyDescent="0.3">
      <c r="L4083" s="171" t="str">
        <f t="shared" si="335"/>
        <v>-</v>
      </c>
      <c r="M4083" s="172">
        <f t="shared" si="334"/>
        <v>0</v>
      </c>
      <c r="N4083" s="172">
        <f t="shared" si="336"/>
        <v>0</v>
      </c>
      <c r="O4083" s="172">
        <f t="shared" si="333"/>
        <v>0</v>
      </c>
      <c r="P4083" s="172">
        <f t="shared" si="337"/>
        <v>0</v>
      </c>
    </row>
    <row r="4084" spans="12:16" ht="15" customHeight="1" x14ac:dyDescent="0.3">
      <c r="L4084" s="171" t="str">
        <f t="shared" si="335"/>
        <v>-</v>
      </c>
      <c r="M4084" s="172">
        <f t="shared" si="334"/>
        <v>0</v>
      </c>
      <c r="N4084" s="172">
        <f t="shared" si="336"/>
        <v>0</v>
      </c>
      <c r="O4084" s="172">
        <f t="shared" si="333"/>
        <v>0</v>
      </c>
      <c r="P4084" s="172">
        <f t="shared" si="337"/>
        <v>0</v>
      </c>
    </row>
    <row r="4085" spans="12:16" ht="15" customHeight="1" x14ac:dyDescent="0.3">
      <c r="L4085" s="171" t="str">
        <f t="shared" si="335"/>
        <v>-</v>
      </c>
      <c r="M4085" s="172">
        <f t="shared" si="334"/>
        <v>0</v>
      </c>
      <c r="N4085" s="172">
        <f t="shared" si="336"/>
        <v>0</v>
      </c>
      <c r="O4085" s="172">
        <f t="shared" si="333"/>
        <v>0</v>
      </c>
      <c r="P4085" s="172">
        <f t="shared" si="337"/>
        <v>0</v>
      </c>
    </row>
    <row r="4086" spans="12:16" ht="15" customHeight="1" x14ac:dyDescent="0.3">
      <c r="L4086" s="171" t="str">
        <f t="shared" si="335"/>
        <v>-</v>
      </c>
      <c r="M4086" s="172">
        <f t="shared" si="334"/>
        <v>0</v>
      </c>
      <c r="N4086" s="172">
        <f t="shared" si="336"/>
        <v>0</v>
      </c>
      <c r="O4086" s="172">
        <f t="shared" si="333"/>
        <v>0</v>
      </c>
      <c r="P4086" s="172">
        <f t="shared" si="337"/>
        <v>0</v>
      </c>
    </row>
    <row r="4087" spans="12:16" ht="15" customHeight="1" x14ac:dyDescent="0.3">
      <c r="L4087" s="171" t="str">
        <f t="shared" si="335"/>
        <v>-</v>
      </c>
      <c r="M4087" s="172">
        <f t="shared" si="334"/>
        <v>0</v>
      </c>
      <c r="N4087" s="172">
        <f t="shared" si="336"/>
        <v>0</v>
      </c>
      <c r="O4087" s="172">
        <f t="shared" si="333"/>
        <v>0</v>
      </c>
      <c r="P4087" s="172">
        <f t="shared" si="337"/>
        <v>0</v>
      </c>
    </row>
    <row r="4088" spans="12:16" ht="15" customHeight="1" x14ac:dyDescent="0.3">
      <c r="L4088" s="171" t="str">
        <f t="shared" si="335"/>
        <v>-</v>
      </c>
      <c r="M4088" s="172">
        <f t="shared" si="334"/>
        <v>0</v>
      </c>
      <c r="N4088" s="172">
        <f t="shared" si="336"/>
        <v>0</v>
      </c>
      <c r="O4088" s="172">
        <f t="shared" si="333"/>
        <v>0</v>
      </c>
      <c r="P4088" s="172">
        <f t="shared" si="337"/>
        <v>0</v>
      </c>
    </row>
    <row r="4089" spans="12:16" ht="15" customHeight="1" x14ac:dyDescent="0.3">
      <c r="L4089" s="171" t="str">
        <f t="shared" si="335"/>
        <v>-</v>
      </c>
      <c r="M4089" s="172">
        <f t="shared" si="334"/>
        <v>0</v>
      </c>
      <c r="N4089" s="172">
        <f t="shared" si="336"/>
        <v>0</v>
      </c>
      <c r="O4089" s="172">
        <f t="shared" si="333"/>
        <v>0</v>
      </c>
      <c r="P4089" s="172">
        <f t="shared" si="337"/>
        <v>0</v>
      </c>
    </row>
    <row r="4090" spans="12:16" ht="15" customHeight="1" x14ac:dyDescent="0.3">
      <c r="L4090" s="171" t="str">
        <f t="shared" si="335"/>
        <v>-</v>
      </c>
      <c r="M4090" s="172">
        <f t="shared" si="334"/>
        <v>0</v>
      </c>
      <c r="N4090" s="172">
        <f t="shared" si="336"/>
        <v>0</v>
      </c>
      <c r="O4090" s="172">
        <f t="shared" si="333"/>
        <v>0</v>
      </c>
      <c r="P4090" s="172">
        <f t="shared" si="337"/>
        <v>0</v>
      </c>
    </row>
    <row r="4091" spans="12:16" ht="15" customHeight="1" x14ac:dyDescent="0.3">
      <c r="L4091" s="171" t="str">
        <f t="shared" si="335"/>
        <v>-</v>
      </c>
      <c r="M4091" s="172">
        <f t="shared" si="334"/>
        <v>0</v>
      </c>
      <c r="N4091" s="172">
        <f t="shared" si="336"/>
        <v>0</v>
      </c>
      <c r="O4091" s="172">
        <f t="shared" si="333"/>
        <v>0</v>
      </c>
      <c r="P4091" s="172">
        <f t="shared" si="337"/>
        <v>0</v>
      </c>
    </row>
    <row r="4092" spans="12:16" ht="15" customHeight="1" x14ac:dyDescent="0.3">
      <c r="L4092" s="171" t="str">
        <f t="shared" si="335"/>
        <v>-</v>
      </c>
      <c r="M4092" s="172">
        <f t="shared" si="334"/>
        <v>0</v>
      </c>
      <c r="N4092" s="172">
        <f t="shared" si="336"/>
        <v>0</v>
      </c>
      <c r="O4092" s="172">
        <f t="shared" si="333"/>
        <v>0</v>
      </c>
      <c r="P4092" s="172">
        <f t="shared" si="337"/>
        <v>0</v>
      </c>
    </row>
    <row r="4093" spans="12:16" ht="15" customHeight="1" x14ac:dyDescent="0.3">
      <c r="L4093" s="171" t="str">
        <f t="shared" si="335"/>
        <v>-</v>
      </c>
      <c r="M4093" s="172">
        <f t="shared" si="334"/>
        <v>0</v>
      </c>
      <c r="N4093" s="172">
        <f t="shared" si="336"/>
        <v>0</v>
      </c>
      <c r="O4093" s="172">
        <f t="shared" si="333"/>
        <v>0</v>
      </c>
      <c r="P4093" s="172">
        <f t="shared" si="337"/>
        <v>0</v>
      </c>
    </row>
    <row r="4094" spans="12:16" ht="15" customHeight="1" x14ac:dyDescent="0.3">
      <c r="L4094" s="171" t="str">
        <f t="shared" si="335"/>
        <v>-</v>
      </c>
      <c r="M4094" s="172">
        <f t="shared" si="334"/>
        <v>0</v>
      </c>
      <c r="N4094" s="172">
        <f t="shared" si="336"/>
        <v>0</v>
      </c>
      <c r="O4094" s="172">
        <f t="shared" si="333"/>
        <v>0</v>
      </c>
      <c r="P4094" s="172">
        <f t="shared" si="337"/>
        <v>0</v>
      </c>
    </row>
    <row r="4095" spans="12:16" ht="15" customHeight="1" x14ac:dyDescent="0.3">
      <c r="L4095" s="171" t="str">
        <f t="shared" si="335"/>
        <v>-</v>
      </c>
      <c r="M4095" s="172">
        <f t="shared" si="334"/>
        <v>0</v>
      </c>
      <c r="N4095" s="172">
        <f t="shared" si="336"/>
        <v>0</v>
      </c>
      <c r="O4095" s="172">
        <f t="shared" si="333"/>
        <v>0</v>
      </c>
      <c r="P4095" s="172">
        <f t="shared" si="337"/>
        <v>0</v>
      </c>
    </row>
    <row r="4096" spans="12:16" ht="15" customHeight="1" x14ac:dyDescent="0.3">
      <c r="L4096" s="171" t="str">
        <f t="shared" si="335"/>
        <v>-</v>
      </c>
      <c r="M4096" s="172">
        <f t="shared" si="334"/>
        <v>0</v>
      </c>
      <c r="N4096" s="172">
        <f t="shared" si="336"/>
        <v>0</v>
      </c>
      <c r="O4096" s="172">
        <f t="shared" si="333"/>
        <v>0</v>
      </c>
      <c r="P4096" s="172">
        <f t="shared" si="337"/>
        <v>0</v>
      </c>
    </row>
    <row r="4097" spans="12:16" ht="15" customHeight="1" x14ac:dyDescent="0.3">
      <c r="L4097" s="171" t="str">
        <f t="shared" si="335"/>
        <v>-</v>
      </c>
      <c r="M4097" s="172">
        <f t="shared" si="334"/>
        <v>0</v>
      </c>
      <c r="N4097" s="172">
        <f t="shared" si="336"/>
        <v>0</v>
      </c>
      <c r="O4097" s="172">
        <f t="shared" si="333"/>
        <v>0</v>
      </c>
      <c r="P4097" s="172">
        <f t="shared" si="337"/>
        <v>0</v>
      </c>
    </row>
    <row r="4098" spans="12:16" ht="15" customHeight="1" x14ac:dyDescent="0.3">
      <c r="L4098" s="171" t="str">
        <f t="shared" si="335"/>
        <v>-</v>
      </c>
      <c r="M4098" s="172">
        <f t="shared" si="334"/>
        <v>0</v>
      </c>
      <c r="N4098" s="172">
        <f t="shared" si="336"/>
        <v>0</v>
      </c>
      <c r="O4098" s="172">
        <f t="shared" si="333"/>
        <v>0</v>
      </c>
      <c r="P4098" s="172">
        <f t="shared" si="337"/>
        <v>0</v>
      </c>
    </row>
    <row r="4099" spans="12:16" ht="15" customHeight="1" x14ac:dyDescent="0.3">
      <c r="L4099" s="171" t="str">
        <f t="shared" si="335"/>
        <v>-</v>
      </c>
      <c r="M4099" s="172">
        <f t="shared" si="334"/>
        <v>0</v>
      </c>
      <c r="N4099" s="172">
        <f t="shared" si="336"/>
        <v>0</v>
      </c>
      <c r="O4099" s="172">
        <f t="shared" si="333"/>
        <v>0</v>
      </c>
      <c r="P4099" s="172">
        <f t="shared" si="337"/>
        <v>0</v>
      </c>
    </row>
    <row r="4100" spans="12:16" ht="15" customHeight="1" x14ac:dyDescent="0.3">
      <c r="L4100" s="171" t="str">
        <f t="shared" si="335"/>
        <v>-</v>
      </c>
      <c r="M4100" s="172">
        <f t="shared" si="334"/>
        <v>0</v>
      </c>
      <c r="N4100" s="172">
        <f t="shared" si="336"/>
        <v>0</v>
      </c>
      <c r="O4100" s="172">
        <f t="shared" si="333"/>
        <v>0</v>
      </c>
      <c r="P4100" s="172">
        <f t="shared" si="337"/>
        <v>0</v>
      </c>
    </row>
    <row r="4101" spans="12:16" ht="15" customHeight="1" x14ac:dyDescent="0.3">
      <c r="L4101" s="171" t="str">
        <f t="shared" si="335"/>
        <v>-</v>
      </c>
      <c r="M4101" s="172">
        <f t="shared" si="334"/>
        <v>0</v>
      </c>
      <c r="N4101" s="172">
        <f t="shared" si="336"/>
        <v>0</v>
      </c>
      <c r="O4101" s="172">
        <f t="shared" si="333"/>
        <v>0</v>
      </c>
      <c r="P4101" s="172">
        <f t="shared" si="337"/>
        <v>0</v>
      </c>
    </row>
    <row r="4102" spans="12:16" ht="15" customHeight="1" x14ac:dyDescent="0.3">
      <c r="L4102" s="171" t="str">
        <f t="shared" si="335"/>
        <v>-</v>
      </c>
      <c r="M4102" s="172">
        <f t="shared" si="334"/>
        <v>0</v>
      </c>
      <c r="N4102" s="172">
        <f t="shared" si="336"/>
        <v>0</v>
      </c>
      <c r="O4102" s="172">
        <f t="shared" si="333"/>
        <v>0</v>
      </c>
      <c r="P4102" s="172">
        <f t="shared" si="337"/>
        <v>0</v>
      </c>
    </row>
    <row r="4103" spans="12:16" ht="15" customHeight="1" x14ac:dyDescent="0.3">
      <c r="L4103" s="171" t="str">
        <f t="shared" si="335"/>
        <v>-</v>
      </c>
      <c r="M4103" s="172">
        <f t="shared" si="334"/>
        <v>0</v>
      </c>
      <c r="N4103" s="172">
        <f t="shared" si="336"/>
        <v>0</v>
      </c>
      <c r="O4103" s="172">
        <f t="shared" si="333"/>
        <v>0</v>
      </c>
      <c r="P4103" s="172">
        <f t="shared" si="337"/>
        <v>0</v>
      </c>
    </row>
    <row r="4104" spans="12:16" ht="15" customHeight="1" x14ac:dyDescent="0.3">
      <c r="L4104" s="171" t="str">
        <f t="shared" si="335"/>
        <v>-</v>
      </c>
      <c r="M4104" s="172">
        <f t="shared" si="334"/>
        <v>0</v>
      </c>
      <c r="N4104" s="172">
        <f t="shared" si="336"/>
        <v>0</v>
      </c>
      <c r="O4104" s="172">
        <f t="shared" si="333"/>
        <v>0</v>
      </c>
      <c r="P4104" s="172">
        <f t="shared" si="337"/>
        <v>0</v>
      </c>
    </row>
    <row r="4105" spans="12:16" ht="15" customHeight="1" x14ac:dyDescent="0.3">
      <c r="L4105" s="171" t="str">
        <f t="shared" si="335"/>
        <v>-</v>
      </c>
      <c r="M4105" s="172">
        <f t="shared" si="334"/>
        <v>0</v>
      </c>
      <c r="N4105" s="172">
        <f t="shared" si="336"/>
        <v>0</v>
      </c>
      <c r="O4105" s="172">
        <f t="shared" si="333"/>
        <v>0</v>
      </c>
      <c r="P4105" s="172">
        <f t="shared" si="337"/>
        <v>0</v>
      </c>
    </row>
    <row r="4106" spans="12:16" ht="15" customHeight="1" x14ac:dyDescent="0.3">
      <c r="L4106" s="171" t="str">
        <f t="shared" si="335"/>
        <v>-</v>
      </c>
      <c r="M4106" s="172">
        <f t="shared" si="334"/>
        <v>0</v>
      </c>
      <c r="N4106" s="172">
        <f t="shared" si="336"/>
        <v>0</v>
      </c>
      <c r="O4106" s="172">
        <f t="shared" si="333"/>
        <v>0</v>
      </c>
      <c r="P4106" s="172">
        <f t="shared" si="337"/>
        <v>0</v>
      </c>
    </row>
    <row r="4107" spans="12:16" ht="15" customHeight="1" x14ac:dyDescent="0.3">
      <c r="L4107" s="171" t="str">
        <f t="shared" si="335"/>
        <v>-</v>
      </c>
      <c r="M4107" s="172">
        <f t="shared" si="334"/>
        <v>0</v>
      </c>
      <c r="N4107" s="172">
        <f t="shared" si="336"/>
        <v>0</v>
      </c>
      <c r="O4107" s="172">
        <f t="shared" ref="O4107:O4170" si="338">IFERROR(IF(ISNUMBER(N4106),N4106,$E$8)*IF(L4107&gt;=$J$8,$E$12,$E$12)/IF(MOD(YEAR(L4107),4),365,366)*IF(ISBLANK(L4106),L4107-$F$5,L4107-L4106),0)</f>
        <v>0</v>
      </c>
      <c r="P4107" s="172">
        <f t="shared" si="337"/>
        <v>0</v>
      </c>
    </row>
    <row r="4108" spans="12:16" ht="15" customHeight="1" x14ac:dyDescent="0.3">
      <c r="L4108" s="171" t="str">
        <f t="shared" si="335"/>
        <v>-</v>
      </c>
      <c r="M4108" s="172">
        <f t="shared" si="334"/>
        <v>0</v>
      </c>
      <c r="N4108" s="172">
        <f t="shared" si="336"/>
        <v>0</v>
      </c>
      <c r="O4108" s="172">
        <f t="shared" si="338"/>
        <v>0</v>
      </c>
      <c r="P4108" s="172">
        <f t="shared" si="337"/>
        <v>0</v>
      </c>
    </row>
    <row r="4109" spans="12:16" ht="15" customHeight="1" x14ac:dyDescent="0.3">
      <c r="L4109" s="171" t="str">
        <f t="shared" si="335"/>
        <v>-</v>
      </c>
      <c r="M4109" s="172">
        <f t="shared" si="334"/>
        <v>0</v>
      </c>
      <c r="N4109" s="172">
        <f t="shared" si="336"/>
        <v>0</v>
      </c>
      <c r="O4109" s="172">
        <f t="shared" si="338"/>
        <v>0</v>
      </c>
      <c r="P4109" s="172">
        <f t="shared" si="337"/>
        <v>0</v>
      </c>
    </row>
    <row r="4110" spans="12:16" ht="15" customHeight="1" x14ac:dyDescent="0.3">
      <c r="L4110" s="171" t="str">
        <f t="shared" si="335"/>
        <v>-</v>
      </c>
      <c r="M4110" s="172">
        <f t="shared" si="334"/>
        <v>0</v>
      </c>
      <c r="N4110" s="172">
        <f t="shared" si="336"/>
        <v>0</v>
      </c>
      <c r="O4110" s="172">
        <f t="shared" si="338"/>
        <v>0</v>
      </c>
      <c r="P4110" s="172">
        <f t="shared" si="337"/>
        <v>0</v>
      </c>
    </row>
    <row r="4111" spans="12:16" ht="15" customHeight="1" x14ac:dyDescent="0.3">
      <c r="L4111" s="171" t="str">
        <f t="shared" si="335"/>
        <v>-</v>
      </c>
      <c r="M4111" s="172">
        <f t="shared" si="334"/>
        <v>0</v>
      </c>
      <c r="N4111" s="172">
        <f t="shared" si="336"/>
        <v>0</v>
      </c>
      <c r="O4111" s="172">
        <f t="shared" si="338"/>
        <v>0</v>
      </c>
      <c r="P4111" s="172">
        <f t="shared" si="337"/>
        <v>0</v>
      </c>
    </row>
    <row r="4112" spans="12:16" ht="15" customHeight="1" x14ac:dyDescent="0.3">
      <c r="L4112" s="171" t="str">
        <f t="shared" si="335"/>
        <v>-</v>
      </c>
      <c r="M4112" s="172">
        <f t="shared" si="334"/>
        <v>0</v>
      </c>
      <c r="N4112" s="172">
        <f t="shared" si="336"/>
        <v>0</v>
      </c>
      <c r="O4112" s="172">
        <f t="shared" si="338"/>
        <v>0</v>
      </c>
      <c r="P4112" s="172">
        <f t="shared" si="337"/>
        <v>0</v>
      </c>
    </row>
    <row r="4113" spans="12:16" ht="15" customHeight="1" x14ac:dyDescent="0.3">
      <c r="L4113" s="171" t="str">
        <f t="shared" si="335"/>
        <v>-</v>
      </c>
      <c r="M4113" s="172">
        <f t="shared" si="334"/>
        <v>0</v>
      </c>
      <c r="N4113" s="172">
        <f t="shared" si="336"/>
        <v>0</v>
      </c>
      <c r="O4113" s="172">
        <f t="shared" si="338"/>
        <v>0</v>
      </c>
      <c r="P4113" s="172">
        <f t="shared" si="337"/>
        <v>0</v>
      </c>
    </row>
    <row r="4114" spans="12:16" ht="15" customHeight="1" x14ac:dyDescent="0.3">
      <c r="L4114" s="171" t="str">
        <f t="shared" si="335"/>
        <v>-</v>
      </c>
      <c r="M4114" s="172">
        <f t="shared" si="334"/>
        <v>0</v>
      </c>
      <c r="N4114" s="172">
        <f t="shared" si="336"/>
        <v>0</v>
      </c>
      <c r="O4114" s="172">
        <f t="shared" si="338"/>
        <v>0</v>
      </c>
      <c r="P4114" s="172">
        <f t="shared" si="337"/>
        <v>0</v>
      </c>
    </row>
    <row r="4115" spans="12:16" ht="15" customHeight="1" x14ac:dyDescent="0.3">
      <c r="L4115" s="171" t="str">
        <f t="shared" si="335"/>
        <v>-</v>
      </c>
      <c r="M4115" s="172">
        <f t="shared" ref="M4115:M4178" si="339">IFERROR(VLOOKUP(L4115,$B$19:$E$80,4,FALSE),0)</f>
        <v>0</v>
      </c>
      <c r="N4115" s="172">
        <f t="shared" si="336"/>
        <v>0</v>
      </c>
      <c r="O4115" s="172">
        <f t="shared" si="338"/>
        <v>0</v>
      </c>
      <c r="P4115" s="172">
        <f t="shared" si="337"/>
        <v>0</v>
      </c>
    </row>
    <row r="4116" spans="12:16" ht="15" customHeight="1" x14ac:dyDescent="0.3">
      <c r="L4116" s="171" t="str">
        <f t="shared" ref="L4116:L4179" si="340">IFERROR(IF(MAX(L4115+1,$F$5+1)&gt;$J$10,"-",MAX(L4115+1,$F$5+1)),"-")</f>
        <v>-</v>
      </c>
      <c r="M4116" s="172">
        <f t="shared" si="339"/>
        <v>0</v>
      </c>
      <c r="N4116" s="172">
        <f t="shared" ref="N4116:N4179" si="341">IF(ISNUMBER(N4115),N4115-M4116,$E$8)</f>
        <v>0</v>
      </c>
      <c r="O4116" s="172">
        <f t="shared" si="338"/>
        <v>0</v>
      </c>
      <c r="P4116" s="172">
        <f t="shared" ref="P4116:P4179" si="342">IFERROR(IF(ISNUMBER(N4115),N4115,$E$8)*3%/IF(MOD(YEAR(L4116),4),365,366)*IF(ISBLANK(L4115),(L4116-$F$5),L4116-L4115),0)</f>
        <v>0</v>
      </c>
    </row>
    <row r="4117" spans="12:16" ht="15" customHeight="1" x14ac:dyDescent="0.3">
      <c r="L4117" s="171" t="str">
        <f t="shared" si="340"/>
        <v>-</v>
      </c>
      <c r="M4117" s="172">
        <f t="shared" si="339"/>
        <v>0</v>
      </c>
      <c r="N4117" s="172">
        <f t="shared" si="341"/>
        <v>0</v>
      </c>
      <c r="O4117" s="172">
        <f t="shared" si="338"/>
        <v>0</v>
      </c>
      <c r="P4117" s="172">
        <f t="shared" si="342"/>
        <v>0</v>
      </c>
    </row>
    <row r="4118" spans="12:16" ht="15" customHeight="1" x14ac:dyDescent="0.3">
      <c r="L4118" s="171" t="str">
        <f t="shared" si="340"/>
        <v>-</v>
      </c>
      <c r="M4118" s="172">
        <f t="shared" si="339"/>
        <v>0</v>
      </c>
      <c r="N4118" s="172">
        <f t="shared" si="341"/>
        <v>0</v>
      </c>
      <c r="O4118" s="172">
        <f t="shared" si="338"/>
        <v>0</v>
      </c>
      <c r="P4118" s="172">
        <f t="shared" si="342"/>
        <v>0</v>
      </c>
    </row>
    <row r="4119" spans="12:16" ht="15" customHeight="1" x14ac:dyDescent="0.3">
      <c r="L4119" s="171" t="str">
        <f t="shared" si="340"/>
        <v>-</v>
      </c>
      <c r="M4119" s="172">
        <f t="shared" si="339"/>
        <v>0</v>
      </c>
      <c r="N4119" s="172">
        <f t="shared" si="341"/>
        <v>0</v>
      </c>
      <c r="O4119" s="172">
        <f t="shared" si="338"/>
        <v>0</v>
      </c>
      <c r="P4119" s="172">
        <f t="shared" si="342"/>
        <v>0</v>
      </c>
    </row>
    <row r="4120" spans="12:16" ht="15" customHeight="1" x14ac:dyDescent="0.3">
      <c r="L4120" s="171" t="str">
        <f t="shared" si="340"/>
        <v>-</v>
      </c>
      <c r="M4120" s="172">
        <f t="shared" si="339"/>
        <v>0</v>
      </c>
      <c r="N4120" s="172">
        <f t="shared" si="341"/>
        <v>0</v>
      </c>
      <c r="O4120" s="172">
        <f t="shared" si="338"/>
        <v>0</v>
      </c>
      <c r="P4120" s="172">
        <f t="shared" si="342"/>
        <v>0</v>
      </c>
    </row>
    <row r="4121" spans="12:16" ht="15" customHeight="1" x14ac:dyDescent="0.3">
      <c r="L4121" s="171" t="str">
        <f t="shared" si="340"/>
        <v>-</v>
      </c>
      <c r="M4121" s="172">
        <f t="shared" si="339"/>
        <v>0</v>
      </c>
      <c r="N4121" s="172">
        <f t="shared" si="341"/>
        <v>0</v>
      </c>
      <c r="O4121" s="172">
        <f t="shared" si="338"/>
        <v>0</v>
      </c>
      <c r="P4121" s="172">
        <f t="shared" si="342"/>
        <v>0</v>
      </c>
    </row>
    <row r="4122" spans="12:16" ht="15" customHeight="1" x14ac:dyDescent="0.3">
      <c r="L4122" s="171" t="str">
        <f t="shared" si="340"/>
        <v>-</v>
      </c>
      <c r="M4122" s="172">
        <f t="shared" si="339"/>
        <v>0</v>
      </c>
      <c r="N4122" s="172">
        <f t="shared" si="341"/>
        <v>0</v>
      </c>
      <c r="O4122" s="172">
        <f t="shared" si="338"/>
        <v>0</v>
      </c>
      <c r="P4122" s="172">
        <f t="shared" si="342"/>
        <v>0</v>
      </c>
    </row>
    <row r="4123" spans="12:16" ht="15" customHeight="1" x14ac:dyDescent="0.3">
      <c r="L4123" s="171" t="str">
        <f t="shared" si="340"/>
        <v>-</v>
      </c>
      <c r="M4123" s="172">
        <f t="shared" si="339"/>
        <v>0</v>
      </c>
      <c r="N4123" s="172">
        <f t="shared" si="341"/>
        <v>0</v>
      </c>
      <c r="O4123" s="172">
        <f t="shared" si="338"/>
        <v>0</v>
      </c>
      <c r="P4123" s="172">
        <f t="shared" si="342"/>
        <v>0</v>
      </c>
    </row>
    <row r="4124" spans="12:16" ht="15" customHeight="1" x14ac:dyDescent="0.3">
      <c r="L4124" s="171" t="str">
        <f t="shared" si="340"/>
        <v>-</v>
      </c>
      <c r="M4124" s="172">
        <f t="shared" si="339"/>
        <v>0</v>
      </c>
      <c r="N4124" s="172">
        <f t="shared" si="341"/>
        <v>0</v>
      </c>
      <c r="O4124" s="172">
        <f t="shared" si="338"/>
        <v>0</v>
      </c>
      <c r="P4124" s="172">
        <f t="shared" si="342"/>
        <v>0</v>
      </c>
    </row>
    <row r="4125" spans="12:16" ht="15" customHeight="1" x14ac:dyDescent="0.3">
      <c r="L4125" s="171" t="str">
        <f t="shared" si="340"/>
        <v>-</v>
      </c>
      <c r="M4125" s="172">
        <f t="shared" si="339"/>
        <v>0</v>
      </c>
      <c r="N4125" s="172">
        <f t="shared" si="341"/>
        <v>0</v>
      </c>
      <c r="O4125" s="172">
        <f t="shared" si="338"/>
        <v>0</v>
      </c>
      <c r="P4125" s="172">
        <f t="shared" si="342"/>
        <v>0</v>
      </c>
    </row>
    <row r="4126" spans="12:16" ht="15" customHeight="1" x14ac:dyDescent="0.3">
      <c r="L4126" s="171" t="str">
        <f t="shared" si="340"/>
        <v>-</v>
      </c>
      <c r="M4126" s="172">
        <f t="shared" si="339"/>
        <v>0</v>
      </c>
      <c r="N4126" s="172">
        <f t="shared" si="341"/>
        <v>0</v>
      </c>
      <c r="O4126" s="172">
        <f t="shared" si="338"/>
        <v>0</v>
      </c>
      <c r="P4126" s="172">
        <f t="shared" si="342"/>
        <v>0</v>
      </c>
    </row>
    <row r="4127" spans="12:16" ht="15" customHeight="1" x14ac:dyDescent="0.3">
      <c r="L4127" s="171" t="str">
        <f t="shared" si="340"/>
        <v>-</v>
      </c>
      <c r="M4127" s="172">
        <f t="shared" si="339"/>
        <v>0</v>
      </c>
      <c r="N4127" s="172">
        <f t="shared" si="341"/>
        <v>0</v>
      </c>
      <c r="O4127" s="172">
        <f t="shared" si="338"/>
        <v>0</v>
      </c>
      <c r="P4127" s="172">
        <f t="shared" si="342"/>
        <v>0</v>
      </c>
    </row>
    <row r="4128" spans="12:16" ht="15" customHeight="1" x14ac:dyDescent="0.3">
      <c r="L4128" s="171" t="str">
        <f t="shared" si="340"/>
        <v>-</v>
      </c>
      <c r="M4128" s="172">
        <f t="shared" si="339"/>
        <v>0</v>
      </c>
      <c r="N4128" s="172">
        <f t="shared" si="341"/>
        <v>0</v>
      </c>
      <c r="O4128" s="172">
        <f t="shared" si="338"/>
        <v>0</v>
      </c>
      <c r="P4128" s="172">
        <f t="shared" si="342"/>
        <v>0</v>
      </c>
    </row>
    <row r="4129" spans="12:16" ht="15" customHeight="1" x14ac:dyDescent="0.3">
      <c r="L4129" s="171" t="str">
        <f t="shared" si="340"/>
        <v>-</v>
      </c>
      <c r="M4129" s="172">
        <f t="shared" si="339"/>
        <v>0</v>
      </c>
      <c r="N4129" s="172">
        <f t="shared" si="341"/>
        <v>0</v>
      </c>
      <c r="O4129" s="172">
        <f t="shared" si="338"/>
        <v>0</v>
      </c>
      <c r="P4129" s="172">
        <f t="shared" si="342"/>
        <v>0</v>
      </c>
    </row>
    <row r="4130" spans="12:16" ht="15" customHeight="1" x14ac:dyDescent="0.3">
      <c r="L4130" s="171" t="str">
        <f t="shared" si="340"/>
        <v>-</v>
      </c>
      <c r="M4130" s="172">
        <f t="shared" si="339"/>
        <v>0</v>
      </c>
      <c r="N4130" s="172">
        <f t="shared" si="341"/>
        <v>0</v>
      </c>
      <c r="O4130" s="172">
        <f t="shared" si="338"/>
        <v>0</v>
      </c>
      <c r="P4130" s="172">
        <f t="shared" si="342"/>
        <v>0</v>
      </c>
    </row>
    <row r="4131" spans="12:16" ht="15" customHeight="1" x14ac:dyDescent="0.3">
      <c r="L4131" s="171" t="str">
        <f t="shared" si="340"/>
        <v>-</v>
      </c>
      <c r="M4131" s="172">
        <f t="shared" si="339"/>
        <v>0</v>
      </c>
      <c r="N4131" s="172">
        <f t="shared" si="341"/>
        <v>0</v>
      </c>
      <c r="O4131" s="172">
        <f t="shared" si="338"/>
        <v>0</v>
      </c>
      <c r="P4131" s="172">
        <f t="shared" si="342"/>
        <v>0</v>
      </c>
    </row>
    <row r="4132" spans="12:16" ht="15" customHeight="1" x14ac:dyDescent="0.3">
      <c r="L4132" s="171" t="str">
        <f t="shared" si="340"/>
        <v>-</v>
      </c>
      <c r="M4132" s="172">
        <f t="shared" si="339"/>
        <v>0</v>
      </c>
      <c r="N4132" s="172">
        <f t="shared" si="341"/>
        <v>0</v>
      </c>
      <c r="O4132" s="172">
        <f t="shared" si="338"/>
        <v>0</v>
      </c>
      <c r="P4132" s="172">
        <f t="shared" si="342"/>
        <v>0</v>
      </c>
    </row>
    <row r="4133" spans="12:16" ht="15" customHeight="1" x14ac:dyDescent="0.3">
      <c r="L4133" s="171" t="str">
        <f t="shared" si="340"/>
        <v>-</v>
      </c>
      <c r="M4133" s="172">
        <f t="shared" si="339"/>
        <v>0</v>
      </c>
      <c r="N4133" s="172">
        <f t="shared" si="341"/>
        <v>0</v>
      </c>
      <c r="O4133" s="172">
        <f t="shared" si="338"/>
        <v>0</v>
      </c>
      <c r="P4133" s="172">
        <f t="shared" si="342"/>
        <v>0</v>
      </c>
    </row>
    <row r="4134" spans="12:16" ht="15" customHeight="1" x14ac:dyDescent="0.3">
      <c r="L4134" s="171" t="str">
        <f t="shared" si="340"/>
        <v>-</v>
      </c>
      <c r="M4134" s="172">
        <f t="shared" si="339"/>
        <v>0</v>
      </c>
      <c r="N4134" s="172">
        <f t="shared" si="341"/>
        <v>0</v>
      </c>
      <c r="O4134" s="172">
        <f t="shared" si="338"/>
        <v>0</v>
      </c>
      <c r="P4134" s="172">
        <f t="shared" si="342"/>
        <v>0</v>
      </c>
    </row>
    <row r="4135" spans="12:16" ht="15" customHeight="1" x14ac:dyDescent="0.3">
      <c r="L4135" s="171" t="str">
        <f t="shared" si="340"/>
        <v>-</v>
      </c>
      <c r="M4135" s="172">
        <f t="shared" si="339"/>
        <v>0</v>
      </c>
      <c r="N4135" s="172">
        <f t="shared" si="341"/>
        <v>0</v>
      </c>
      <c r="O4135" s="172">
        <f t="shared" si="338"/>
        <v>0</v>
      </c>
      <c r="P4135" s="172">
        <f t="shared" si="342"/>
        <v>0</v>
      </c>
    </row>
    <row r="4136" spans="12:16" ht="15" customHeight="1" x14ac:dyDescent="0.3">
      <c r="L4136" s="171" t="str">
        <f t="shared" si="340"/>
        <v>-</v>
      </c>
      <c r="M4136" s="172">
        <f t="shared" si="339"/>
        <v>0</v>
      </c>
      <c r="N4136" s="172">
        <f t="shared" si="341"/>
        <v>0</v>
      </c>
      <c r="O4136" s="172">
        <f t="shared" si="338"/>
        <v>0</v>
      </c>
      <c r="P4136" s="172">
        <f t="shared" si="342"/>
        <v>0</v>
      </c>
    </row>
    <row r="4137" spans="12:16" ht="15" customHeight="1" x14ac:dyDescent="0.3">
      <c r="L4137" s="171" t="str">
        <f t="shared" si="340"/>
        <v>-</v>
      </c>
      <c r="M4137" s="172">
        <f t="shared" si="339"/>
        <v>0</v>
      </c>
      <c r="N4137" s="172">
        <f t="shared" si="341"/>
        <v>0</v>
      </c>
      <c r="O4137" s="172">
        <f t="shared" si="338"/>
        <v>0</v>
      </c>
      <c r="P4137" s="172">
        <f t="shared" si="342"/>
        <v>0</v>
      </c>
    </row>
    <row r="4138" spans="12:16" ht="15" customHeight="1" x14ac:dyDescent="0.3">
      <c r="L4138" s="171" t="str">
        <f t="shared" si="340"/>
        <v>-</v>
      </c>
      <c r="M4138" s="172">
        <f t="shared" si="339"/>
        <v>0</v>
      </c>
      <c r="N4138" s="172">
        <f t="shared" si="341"/>
        <v>0</v>
      </c>
      <c r="O4138" s="172">
        <f t="shared" si="338"/>
        <v>0</v>
      </c>
      <c r="P4138" s="172">
        <f t="shared" si="342"/>
        <v>0</v>
      </c>
    </row>
    <row r="4139" spans="12:16" ht="15" customHeight="1" x14ac:dyDescent="0.3">
      <c r="L4139" s="171" t="str">
        <f t="shared" si="340"/>
        <v>-</v>
      </c>
      <c r="M4139" s="172">
        <f t="shared" si="339"/>
        <v>0</v>
      </c>
      <c r="N4139" s="172">
        <f t="shared" si="341"/>
        <v>0</v>
      </c>
      <c r="O4139" s="172">
        <f t="shared" si="338"/>
        <v>0</v>
      </c>
      <c r="P4139" s="172">
        <f t="shared" si="342"/>
        <v>0</v>
      </c>
    </row>
    <row r="4140" spans="12:16" ht="15" customHeight="1" x14ac:dyDescent="0.3">
      <c r="L4140" s="171" t="str">
        <f t="shared" si="340"/>
        <v>-</v>
      </c>
      <c r="M4140" s="172">
        <f t="shared" si="339"/>
        <v>0</v>
      </c>
      <c r="N4140" s="172">
        <f t="shared" si="341"/>
        <v>0</v>
      </c>
      <c r="O4140" s="172">
        <f t="shared" si="338"/>
        <v>0</v>
      </c>
      <c r="P4140" s="172">
        <f t="shared" si="342"/>
        <v>0</v>
      </c>
    </row>
    <row r="4141" spans="12:16" ht="15" customHeight="1" x14ac:dyDescent="0.3">
      <c r="L4141" s="171" t="str">
        <f t="shared" si="340"/>
        <v>-</v>
      </c>
      <c r="M4141" s="172">
        <f t="shared" si="339"/>
        <v>0</v>
      </c>
      <c r="N4141" s="172">
        <f t="shared" si="341"/>
        <v>0</v>
      </c>
      <c r="O4141" s="172">
        <f t="shared" si="338"/>
        <v>0</v>
      </c>
      <c r="P4141" s="172">
        <f t="shared" si="342"/>
        <v>0</v>
      </c>
    </row>
    <row r="4142" spans="12:16" ht="15" customHeight="1" x14ac:dyDescent="0.3">
      <c r="L4142" s="171" t="str">
        <f t="shared" si="340"/>
        <v>-</v>
      </c>
      <c r="M4142" s="172">
        <f t="shared" si="339"/>
        <v>0</v>
      </c>
      <c r="N4142" s="172">
        <f t="shared" si="341"/>
        <v>0</v>
      </c>
      <c r="O4142" s="172">
        <f t="shared" si="338"/>
        <v>0</v>
      </c>
      <c r="P4142" s="172">
        <f t="shared" si="342"/>
        <v>0</v>
      </c>
    </row>
    <row r="4143" spans="12:16" ht="15" customHeight="1" x14ac:dyDescent="0.3">
      <c r="L4143" s="171" t="str">
        <f t="shared" si="340"/>
        <v>-</v>
      </c>
      <c r="M4143" s="172">
        <f t="shared" si="339"/>
        <v>0</v>
      </c>
      <c r="N4143" s="172">
        <f t="shared" si="341"/>
        <v>0</v>
      </c>
      <c r="O4143" s="172">
        <f t="shared" si="338"/>
        <v>0</v>
      </c>
      <c r="P4143" s="172">
        <f t="shared" si="342"/>
        <v>0</v>
      </c>
    </row>
    <row r="4144" spans="12:16" ht="15" customHeight="1" x14ac:dyDescent="0.3">
      <c r="L4144" s="171" t="str">
        <f t="shared" si="340"/>
        <v>-</v>
      </c>
      <c r="M4144" s="172">
        <f t="shared" si="339"/>
        <v>0</v>
      </c>
      <c r="N4144" s="172">
        <f t="shared" si="341"/>
        <v>0</v>
      </c>
      <c r="O4144" s="172">
        <f t="shared" si="338"/>
        <v>0</v>
      </c>
      <c r="P4144" s="172">
        <f t="shared" si="342"/>
        <v>0</v>
      </c>
    </row>
    <row r="4145" spans="12:16" ht="15" customHeight="1" x14ac:dyDescent="0.3">
      <c r="L4145" s="171" t="str">
        <f t="shared" si="340"/>
        <v>-</v>
      </c>
      <c r="M4145" s="172">
        <f t="shared" si="339"/>
        <v>0</v>
      </c>
      <c r="N4145" s="172">
        <f t="shared" si="341"/>
        <v>0</v>
      </c>
      <c r="O4145" s="172">
        <f t="shared" si="338"/>
        <v>0</v>
      </c>
      <c r="P4145" s="172">
        <f t="shared" si="342"/>
        <v>0</v>
      </c>
    </row>
    <row r="4146" spans="12:16" ht="15" customHeight="1" x14ac:dyDescent="0.3">
      <c r="L4146" s="171" t="str">
        <f t="shared" si="340"/>
        <v>-</v>
      </c>
      <c r="M4146" s="172">
        <f t="shared" si="339"/>
        <v>0</v>
      </c>
      <c r="N4146" s="172">
        <f t="shared" si="341"/>
        <v>0</v>
      </c>
      <c r="O4146" s="172">
        <f t="shared" si="338"/>
        <v>0</v>
      </c>
      <c r="P4146" s="172">
        <f t="shared" si="342"/>
        <v>0</v>
      </c>
    </row>
    <row r="4147" spans="12:16" ht="15" customHeight="1" x14ac:dyDescent="0.3">
      <c r="L4147" s="171" t="str">
        <f t="shared" si="340"/>
        <v>-</v>
      </c>
      <c r="M4147" s="172">
        <f t="shared" si="339"/>
        <v>0</v>
      </c>
      <c r="N4147" s="172">
        <f t="shared" si="341"/>
        <v>0</v>
      </c>
      <c r="O4147" s="172">
        <f t="shared" si="338"/>
        <v>0</v>
      </c>
      <c r="P4147" s="172">
        <f t="shared" si="342"/>
        <v>0</v>
      </c>
    </row>
    <row r="4148" spans="12:16" ht="15" customHeight="1" x14ac:dyDescent="0.3">
      <c r="L4148" s="171" t="str">
        <f t="shared" si="340"/>
        <v>-</v>
      </c>
      <c r="M4148" s="172">
        <f t="shared" si="339"/>
        <v>0</v>
      </c>
      <c r="N4148" s="172">
        <f t="shared" si="341"/>
        <v>0</v>
      </c>
      <c r="O4148" s="172">
        <f t="shared" si="338"/>
        <v>0</v>
      </c>
      <c r="P4148" s="172">
        <f t="shared" si="342"/>
        <v>0</v>
      </c>
    </row>
    <row r="4149" spans="12:16" ht="15" customHeight="1" x14ac:dyDescent="0.3">
      <c r="L4149" s="171" t="str">
        <f t="shared" si="340"/>
        <v>-</v>
      </c>
      <c r="M4149" s="172">
        <f t="shared" si="339"/>
        <v>0</v>
      </c>
      <c r="N4149" s="172">
        <f t="shared" si="341"/>
        <v>0</v>
      </c>
      <c r="O4149" s="172">
        <f t="shared" si="338"/>
        <v>0</v>
      </c>
      <c r="P4149" s="172">
        <f t="shared" si="342"/>
        <v>0</v>
      </c>
    </row>
    <row r="4150" spans="12:16" ht="15" customHeight="1" x14ac:dyDescent="0.3">
      <c r="L4150" s="171" t="str">
        <f t="shared" si="340"/>
        <v>-</v>
      </c>
      <c r="M4150" s="172">
        <f t="shared" si="339"/>
        <v>0</v>
      </c>
      <c r="N4150" s="172">
        <f t="shared" si="341"/>
        <v>0</v>
      </c>
      <c r="O4150" s="172">
        <f t="shared" si="338"/>
        <v>0</v>
      </c>
      <c r="P4150" s="172">
        <f t="shared" si="342"/>
        <v>0</v>
      </c>
    </row>
    <row r="4151" spans="12:16" ht="15" customHeight="1" x14ac:dyDescent="0.3">
      <c r="L4151" s="171" t="str">
        <f t="shared" si="340"/>
        <v>-</v>
      </c>
      <c r="M4151" s="172">
        <f t="shared" si="339"/>
        <v>0</v>
      </c>
      <c r="N4151" s="172">
        <f t="shared" si="341"/>
        <v>0</v>
      </c>
      <c r="O4151" s="172">
        <f t="shared" si="338"/>
        <v>0</v>
      </c>
      <c r="P4151" s="172">
        <f t="shared" si="342"/>
        <v>0</v>
      </c>
    </row>
    <row r="4152" spans="12:16" ht="15" customHeight="1" x14ac:dyDescent="0.3">
      <c r="L4152" s="171" t="str">
        <f t="shared" si="340"/>
        <v>-</v>
      </c>
      <c r="M4152" s="172">
        <f t="shared" si="339"/>
        <v>0</v>
      </c>
      <c r="N4152" s="172">
        <f t="shared" si="341"/>
        <v>0</v>
      </c>
      <c r="O4152" s="172">
        <f t="shared" si="338"/>
        <v>0</v>
      </c>
      <c r="P4152" s="172">
        <f t="shared" si="342"/>
        <v>0</v>
      </c>
    </row>
    <row r="4153" spans="12:16" ht="15" customHeight="1" x14ac:dyDescent="0.3">
      <c r="L4153" s="171" t="str">
        <f t="shared" si="340"/>
        <v>-</v>
      </c>
      <c r="M4153" s="172">
        <f t="shared" si="339"/>
        <v>0</v>
      </c>
      <c r="N4153" s="172">
        <f t="shared" si="341"/>
        <v>0</v>
      </c>
      <c r="O4153" s="172">
        <f t="shared" si="338"/>
        <v>0</v>
      </c>
      <c r="P4153" s="172">
        <f t="shared" si="342"/>
        <v>0</v>
      </c>
    </row>
    <row r="4154" spans="12:16" ht="15" customHeight="1" x14ac:dyDescent="0.3">
      <c r="L4154" s="171" t="str">
        <f t="shared" si="340"/>
        <v>-</v>
      </c>
      <c r="M4154" s="172">
        <f t="shared" si="339"/>
        <v>0</v>
      </c>
      <c r="N4154" s="172">
        <f t="shared" si="341"/>
        <v>0</v>
      </c>
      <c r="O4154" s="172">
        <f t="shared" si="338"/>
        <v>0</v>
      </c>
      <c r="P4154" s="172">
        <f t="shared" si="342"/>
        <v>0</v>
      </c>
    </row>
    <row r="4155" spans="12:16" ht="15" customHeight="1" x14ac:dyDescent="0.3">
      <c r="L4155" s="171" t="str">
        <f t="shared" si="340"/>
        <v>-</v>
      </c>
      <c r="M4155" s="172">
        <f t="shared" si="339"/>
        <v>0</v>
      </c>
      <c r="N4155" s="172">
        <f t="shared" si="341"/>
        <v>0</v>
      </c>
      <c r="O4155" s="172">
        <f t="shared" si="338"/>
        <v>0</v>
      </c>
      <c r="P4155" s="172">
        <f t="shared" si="342"/>
        <v>0</v>
      </c>
    </row>
    <row r="4156" spans="12:16" ht="15" customHeight="1" x14ac:dyDescent="0.3">
      <c r="L4156" s="171" t="str">
        <f t="shared" si="340"/>
        <v>-</v>
      </c>
      <c r="M4156" s="172">
        <f t="shared" si="339"/>
        <v>0</v>
      </c>
      <c r="N4156" s="172">
        <f t="shared" si="341"/>
        <v>0</v>
      </c>
      <c r="O4156" s="172">
        <f t="shared" si="338"/>
        <v>0</v>
      </c>
      <c r="P4156" s="172">
        <f t="shared" si="342"/>
        <v>0</v>
      </c>
    </row>
    <row r="4157" spans="12:16" ht="15" customHeight="1" x14ac:dyDescent="0.3">
      <c r="L4157" s="171" t="str">
        <f t="shared" si="340"/>
        <v>-</v>
      </c>
      <c r="M4157" s="172">
        <f t="shared" si="339"/>
        <v>0</v>
      </c>
      <c r="N4157" s="172">
        <f t="shared" si="341"/>
        <v>0</v>
      </c>
      <c r="O4157" s="172">
        <f t="shared" si="338"/>
        <v>0</v>
      </c>
      <c r="P4157" s="172">
        <f t="shared" si="342"/>
        <v>0</v>
      </c>
    </row>
    <row r="4158" spans="12:16" ht="15" customHeight="1" x14ac:dyDescent="0.3">
      <c r="L4158" s="171" t="str">
        <f t="shared" si="340"/>
        <v>-</v>
      </c>
      <c r="M4158" s="172">
        <f t="shared" si="339"/>
        <v>0</v>
      </c>
      <c r="N4158" s="172">
        <f t="shared" si="341"/>
        <v>0</v>
      </c>
      <c r="O4158" s="172">
        <f t="shared" si="338"/>
        <v>0</v>
      </c>
      <c r="P4158" s="172">
        <f t="shared" si="342"/>
        <v>0</v>
      </c>
    </row>
    <row r="4159" spans="12:16" ht="15" customHeight="1" x14ac:dyDescent="0.3">
      <c r="L4159" s="171" t="str">
        <f t="shared" si="340"/>
        <v>-</v>
      </c>
      <c r="M4159" s="172">
        <f t="shared" si="339"/>
        <v>0</v>
      </c>
      <c r="N4159" s="172">
        <f t="shared" si="341"/>
        <v>0</v>
      </c>
      <c r="O4159" s="172">
        <f t="shared" si="338"/>
        <v>0</v>
      </c>
      <c r="P4159" s="172">
        <f t="shared" si="342"/>
        <v>0</v>
      </c>
    </row>
    <row r="4160" spans="12:16" ht="15" customHeight="1" x14ac:dyDescent="0.3">
      <c r="L4160" s="171" t="str">
        <f t="shared" si="340"/>
        <v>-</v>
      </c>
      <c r="M4160" s="172">
        <f t="shared" si="339"/>
        <v>0</v>
      </c>
      <c r="N4160" s="172">
        <f t="shared" si="341"/>
        <v>0</v>
      </c>
      <c r="O4160" s="172">
        <f t="shared" si="338"/>
        <v>0</v>
      </c>
      <c r="P4160" s="172">
        <f t="shared" si="342"/>
        <v>0</v>
      </c>
    </row>
    <row r="4161" spans="12:16" ht="15" customHeight="1" x14ac:dyDescent="0.3">
      <c r="L4161" s="171" t="str">
        <f t="shared" si="340"/>
        <v>-</v>
      </c>
      <c r="M4161" s="172">
        <f t="shared" si="339"/>
        <v>0</v>
      </c>
      <c r="N4161" s="172">
        <f t="shared" si="341"/>
        <v>0</v>
      </c>
      <c r="O4161" s="172">
        <f t="shared" si="338"/>
        <v>0</v>
      </c>
      <c r="P4161" s="172">
        <f t="shared" si="342"/>
        <v>0</v>
      </c>
    </row>
    <row r="4162" spans="12:16" ht="15" customHeight="1" x14ac:dyDescent="0.3">
      <c r="L4162" s="171" t="str">
        <f t="shared" si="340"/>
        <v>-</v>
      </c>
      <c r="M4162" s="172">
        <f t="shared" si="339"/>
        <v>0</v>
      </c>
      <c r="N4162" s="172">
        <f t="shared" si="341"/>
        <v>0</v>
      </c>
      <c r="O4162" s="172">
        <f t="shared" si="338"/>
        <v>0</v>
      </c>
      <c r="P4162" s="172">
        <f t="shared" si="342"/>
        <v>0</v>
      </c>
    </row>
    <row r="4163" spans="12:16" ht="15" customHeight="1" x14ac:dyDescent="0.3">
      <c r="L4163" s="171" t="str">
        <f t="shared" si="340"/>
        <v>-</v>
      </c>
      <c r="M4163" s="172">
        <f t="shared" si="339"/>
        <v>0</v>
      </c>
      <c r="N4163" s="172">
        <f t="shared" si="341"/>
        <v>0</v>
      </c>
      <c r="O4163" s="172">
        <f t="shared" si="338"/>
        <v>0</v>
      </c>
      <c r="P4163" s="172">
        <f t="shared" si="342"/>
        <v>0</v>
      </c>
    </row>
    <row r="4164" spans="12:16" ht="15" customHeight="1" x14ac:dyDescent="0.3">
      <c r="L4164" s="171" t="str">
        <f t="shared" si="340"/>
        <v>-</v>
      </c>
      <c r="M4164" s="172">
        <f t="shared" si="339"/>
        <v>0</v>
      </c>
      <c r="N4164" s="172">
        <f t="shared" si="341"/>
        <v>0</v>
      </c>
      <c r="O4164" s="172">
        <f t="shared" si="338"/>
        <v>0</v>
      </c>
      <c r="P4164" s="172">
        <f t="shared" si="342"/>
        <v>0</v>
      </c>
    </row>
    <row r="4165" spans="12:16" ht="15" customHeight="1" x14ac:dyDescent="0.3">
      <c r="L4165" s="171" t="str">
        <f t="shared" si="340"/>
        <v>-</v>
      </c>
      <c r="M4165" s="172">
        <f t="shared" si="339"/>
        <v>0</v>
      </c>
      <c r="N4165" s="172">
        <f t="shared" si="341"/>
        <v>0</v>
      </c>
      <c r="O4165" s="172">
        <f t="shared" si="338"/>
        <v>0</v>
      </c>
      <c r="P4165" s="172">
        <f t="shared" si="342"/>
        <v>0</v>
      </c>
    </row>
    <row r="4166" spans="12:16" ht="15" customHeight="1" x14ac:dyDescent="0.3">
      <c r="L4166" s="171" t="str">
        <f t="shared" si="340"/>
        <v>-</v>
      </c>
      <c r="M4166" s="172">
        <f t="shared" si="339"/>
        <v>0</v>
      </c>
      <c r="N4166" s="172">
        <f t="shared" si="341"/>
        <v>0</v>
      </c>
      <c r="O4166" s="172">
        <f t="shared" si="338"/>
        <v>0</v>
      </c>
      <c r="P4166" s="172">
        <f t="shared" si="342"/>
        <v>0</v>
      </c>
    </row>
    <row r="4167" spans="12:16" ht="15" customHeight="1" x14ac:dyDescent="0.3">
      <c r="L4167" s="171" t="str">
        <f t="shared" si="340"/>
        <v>-</v>
      </c>
      <c r="M4167" s="172">
        <f t="shared" si="339"/>
        <v>0</v>
      </c>
      <c r="N4167" s="172">
        <f t="shared" si="341"/>
        <v>0</v>
      </c>
      <c r="O4167" s="172">
        <f t="shared" si="338"/>
        <v>0</v>
      </c>
      <c r="P4167" s="172">
        <f t="shared" si="342"/>
        <v>0</v>
      </c>
    </row>
    <row r="4168" spans="12:16" ht="15" customHeight="1" x14ac:dyDescent="0.3">
      <c r="L4168" s="171" t="str">
        <f t="shared" si="340"/>
        <v>-</v>
      </c>
      <c r="M4168" s="172">
        <f t="shared" si="339"/>
        <v>0</v>
      </c>
      <c r="N4168" s="172">
        <f t="shared" si="341"/>
        <v>0</v>
      </c>
      <c r="O4168" s="172">
        <f t="shared" si="338"/>
        <v>0</v>
      </c>
      <c r="P4168" s="172">
        <f t="shared" si="342"/>
        <v>0</v>
      </c>
    </row>
    <row r="4169" spans="12:16" ht="15" customHeight="1" x14ac:dyDescent="0.3">
      <c r="L4169" s="171" t="str">
        <f t="shared" si="340"/>
        <v>-</v>
      </c>
      <c r="M4169" s="172">
        <f t="shared" si="339"/>
        <v>0</v>
      </c>
      <c r="N4169" s="172">
        <f t="shared" si="341"/>
        <v>0</v>
      </c>
      <c r="O4169" s="172">
        <f t="shared" si="338"/>
        <v>0</v>
      </c>
      <c r="P4169" s="172">
        <f t="shared" si="342"/>
        <v>0</v>
      </c>
    </row>
    <row r="4170" spans="12:16" ht="15" customHeight="1" x14ac:dyDescent="0.3">
      <c r="L4170" s="171" t="str">
        <f t="shared" si="340"/>
        <v>-</v>
      </c>
      <c r="M4170" s="172">
        <f t="shared" si="339"/>
        <v>0</v>
      </c>
      <c r="N4170" s="172">
        <f t="shared" si="341"/>
        <v>0</v>
      </c>
      <c r="O4170" s="172">
        <f t="shared" si="338"/>
        <v>0</v>
      </c>
      <c r="P4170" s="172">
        <f t="shared" si="342"/>
        <v>0</v>
      </c>
    </row>
    <row r="4171" spans="12:16" ht="15" customHeight="1" x14ac:dyDescent="0.3">
      <c r="L4171" s="171" t="str">
        <f t="shared" si="340"/>
        <v>-</v>
      </c>
      <c r="M4171" s="172">
        <f t="shared" si="339"/>
        <v>0</v>
      </c>
      <c r="N4171" s="172">
        <f t="shared" si="341"/>
        <v>0</v>
      </c>
      <c r="O4171" s="172">
        <f t="shared" ref="O4171:O4234" si="343">IFERROR(IF(ISNUMBER(N4170),N4170,$E$8)*IF(L4171&gt;=$J$8,$E$12,$E$12)/IF(MOD(YEAR(L4171),4),365,366)*IF(ISBLANK(L4170),L4171-$F$5,L4171-L4170),0)</f>
        <v>0</v>
      </c>
      <c r="P4171" s="172">
        <f t="shared" si="342"/>
        <v>0</v>
      </c>
    </row>
    <row r="4172" spans="12:16" ht="15" customHeight="1" x14ac:dyDescent="0.3">
      <c r="L4172" s="171" t="str">
        <f t="shared" si="340"/>
        <v>-</v>
      </c>
      <c r="M4172" s="172">
        <f t="shared" si="339"/>
        <v>0</v>
      </c>
      <c r="N4172" s="172">
        <f t="shared" si="341"/>
        <v>0</v>
      </c>
      <c r="O4172" s="172">
        <f t="shared" si="343"/>
        <v>0</v>
      </c>
      <c r="P4172" s="172">
        <f t="shared" si="342"/>
        <v>0</v>
      </c>
    </row>
    <row r="4173" spans="12:16" ht="15" customHeight="1" x14ac:dyDescent="0.3">
      <c r="L4173" s="171" t="str">
        <f t="shared" si="340"/>
        <v>-</v>
      </c>
      <c r="M4173" s="172">
        <f t="shared" si="339"/>
        <v>0</v>
      </c>
      <c r="N4173" s="172">
        <f t="shared" si="341"/>
        <v>0</v>
      </c>
      <c r="O4173" s="172">
        <f t="shared" si="343"/>
        <v>0</v>
      </c>
      <c r="P4173" s="172">
        <f t="shared" si="342"/>
        <v>0</v>
      </c>
    </row>
    <row r="4174" spans="12:16" ht="15" customHeight="1" x14ac:dyDescent="0.3">
      <c r="L4174" s="171" t="str">
        <f t="shared" si="340"/>
        <v>-</v>
      </c>
      <c r="M4174" s="172">
        <f t="shared" si="339"/>
        <v>0</v>
      </c>
      <c r="N4174" s="172">
        <f t="shared" si="341"/>
        <v>0</v>
      </c>
      <c r="O4174" s="172">
        <f t="shared" si="343"/>
        <v>0</v>
      </c>
      <c r="P4174" s="172">
        <f t="shared" si="342"/>
        <v>0</v>
      </c>
    </row>
    <row r="4175" spans="12:16" ht="15" customHeight="1" x14ac:dyDescent="0.3">
      <c r="L4175" s="171" t="str">
        <f t="shared" si="340"/>
        <v>-</v>
      </c>
      <c r="M4175" s="172">
        <f t="shared" si="339"/>
        <v>0</v>
      </c>
      <c r="N4175" s="172">
        <f t="shared" si="341"/>
        <v>0</v>
      </c>
      <c r="O4175" s="172">
        <f t="shared" si="343"/>
        <v>0</v>
      </c>
      <c r="P4175" s="172">
        <f t="shared" si="342"/>
        <v>0</v>
      </c>
    </row>
    <row r="4176" spans="12:16" ht="15" customHeight="1" x14ac:dyDescent="0.3">
      <c r="L4176" s="171" t="str">
        <f t="shared" si="340"/>
        <v>-</v>
      </c>
      <c r="M4176" s="172">
        <f t="shared" si="339"/>
        <v>0</v>
      </c>
      <c r="N4176" s="172">
        <f t="shared" si="341"/>
        <v>0</v>
      </c>
      <c r="O4176" s="172">
        <f t="shared" si="343"/>
        <v>0</v>
      </c>
      <c r="P4176" s="172">
        <f t="shared" si="342"/>
        <v>0</v>
      </c>
    </row>
    <row r="4177" spans="12:16" ht="15" customHeight="1" x14ac:dyDescent="0.3">
      <c r="L4177" s="171" t="str">
        <f t="shared" si="340"/>
        <v>-</v>
      </c>
      <c r="M4177" s="172">
        <f t="shared" si="339"/>
        <v>0</v>
      </c>
      <c r="N4177" s="172">
        <f t="shared" si="341"/>
        <v>0</v>
      </c>
      <c r="O4177" s="172">
        <f t="shared" si="343"/>
        <v>0</v>
      </c>
      <c r="P4177" s="172">
        <f t="shared" si="342"/>
        <v>0</v>
      </c>
    </row>
    <row r="4178" spans="12:16" ht="15" customHeight="1" x14ac:dyDescent="0.3">
      <c r="L4178" s="171" t="str">
        <f t="shared" si="340"/>
        <v>-</v>
      </c>
      <c r="M4178" s="172">
        <f t="shared" si="339"/>
        <v>0</v>
      </c>
      <c r="N4178" s="172">
        <f t="shared" si="341"/>
        <v>0</v>
      </c>
      <c r="O4178" s="172">
        <f t="shared" si="343"/>
        <v>0</v>
      </c>
      <c r="P4178" s="172">
        <f t="shared" si="342"/>
        <v>0</v>
      </c>
    </row>
    <row r="4179" spans="12:16" ht="15" customHeight="1" x14ac:dyDescent="0.3">
      <c r="L4179" s="171" t="str">
        <f t="shared" si="340"/>
        <v>-</v>
      </c>
      <c r="M4179" s="172">
        <f t="shared" ref="M4179:M4242" si="344">IFERROR(VLOOKUP(L4179,$B$19:$E$80,4,FALSE),0)</f>
        <v>0</v>
      </c>
      <c r="N4179" s="172">
        <f t="shared" si="341"/>
        <v>0</v>
      </c>
      <c r="O4179" s="172">
        <f t="shared" si="343"/>
        <v>0</v>
      </c>
      <c r="P4179" s="172">
        <f t="shared" si="342"/>
        <v>0</v>
      </c>
    </row>
    <row r="4180" spans="12:16" ht="15" customHeight="1" x14ac:dyDescent="0.3">
      <c r="L4180" s="171" t="str">
        <f t="shared" ref="L4180:L4243" si="345">IFERROR(IF(MAX(L4179+1,$F$5+1)&gt;$J$10,"-",MAX(L4179+1,$F$5+1)),"-")</f>
        <v>-</v>
      </c>
      <c r="M4180" s="172">
        <f t="shared" si="344"/>
        <v>0</v>
      </c>
      <c r="N4180" s="172">
        <f t="shared" ref="N4180:N4243" si="346">IF(ISNUMBER(N4179),N4179-M4180,$E$8)</f>
        <v>0</v>
      </c>
      <c r="O4180" s="172">
        <f t="shared" si="343"/>
        <v>0</v>
      </c>
      <c r="P4180" s="172">
        <f t="shared" ref="P4180:P4243" si="347">IFERROR(IF(ISNUMBER(N4179),N4179,$E$8)*3%/IF(MOD(YEAR(L4180),4),365,366)*IF(ISBLANK(L4179),(L4180-$F$5),L4180-L4179),0)</f>
        <v>0</v>
      </c>
    </row>
    <row r="4181" spans="12:16" ht="15" customHeight="1" x14ac:dyDescent="0.3">
      <c r="L4181" s="171" t="str">
        <f t="shared" si="345"/>
        <v>-</v>
      </c>
      <c r="M4181" s="172">
        <f t="shared" si="344"/>
        <v>0</v>
      </c>
      <c r="N4181" s="172">
        <f t="shared" si="346"/>
        <v>0</v>
      </c>
      <c r="O4181" s="172">
        <f t="shared" si="343"/>
        <v>0</v>
      </c>
      <c r="P4181" s="172">
        <f t="shared" si="347"/>
        <v>0</v>
      </c>
    </row>
    <row r="4182" spans="12:16" ht="15" customHeight="1" x14ac:dyDescent="0.3">
      <c r="L4182" s="171" t="str">
        <f t="shared" si="345"/>
        <v>-</v>
      </c>
      <c r="M4182" s="172">
        <f t="shared" si="344"/>
        <v>0</v>
      </c>
      <c r="N4182" s="172">
        <f t="shared" si="346"/>
        <v>0</v>
      </c>
      <c r="O4182" s="172">
        <f t="shared" si="343"/>
        <v>0</v>
      </c>
      <c r="P4182" s="172">
        <f t="shared" si="347"/>
        <v>0</v>
      </c>
    </row>
    <row r="4183" spans="12:16" ht="15" customHeight="1" x14ac:dyDescent="0.3">
      <c r="L4183" s="171" t="str">
        <f t="shared" si="345"/>
        <v>-</v>
      </c>
      <c r="M4183" s="172">
        <f t="shared" si="344"/>
        <v>0</v>
      </c>
      <c r="N4183" s="172">
        <f t="shared" si="346"/>
        <v>0</v>
      </c>
      <c r="O4183" s="172">
        <f t="shared" si="343"/>
        <v>0</v>
      </c>
      <c r="P4183" s="172">
        <f t="shared" si="347"/>
        <v>0</v>
      </c>
    </row>
    <row r="4184" spans="12:16" ht="15" customHeight="1" x14ac:dyDescent="0.3">
      <c r="L4184" s="171" t="str">
        <f t="shared" si="345"/>
        <v>-</v>
      </c>
      <c r="M4184" s="172">
        <f t="shared" si="344"/>
        <v>0</v>
      </c>
      <c r="N4184" s="172">
        <f t="shared" si="346"/>
        <v>0</v>
      </c>
      <c r="O4184" s="172">
        <f t="shared" si="343"/>
        <v>0</v>
      </c>
      <c r="P4184" s="172">
        <f t="shared" si="347"/>
        <v>0</v>
      </c>
    </row>
    <row r="4185" spans="12:16" ht="15" customHeight="1" x14ac:dyDescent="0.3">
      <c r="L4185" s="171" t="str">
        <f t="shared" si="345"/>
        <v>-</v>
      </c>
      <c r="M4185" s="172">
        <f t="shared" si="344"/>
        <v>0</v>
      </c>
      <c r="N4185" s="172">
        <f t="shared" si="346"/>
        <v>0</v>
      </c>
      <c r="O4185" s="172">
        <f t="shared" si="343"/>
        <v>0</v>
      </c>
      <c r="P4185" s="172">
        <f t="shared" si="347"/>
        <v>0</v>
      </c>
    </row>
    <row r="4186" spans="12:16" ht="15" customHeight="1" x14ac:dyDescent="0.3">
      <c r="L4186" s="171" t="str">
        <f t="shared" si="345"/>
        <v>-</v>
      </c>
      <c r="M4186" s="172">
        <f t="shared" si="344"/>
        <v>0</v>
      </c>
      <c r="N4186" s="172">
        <f t="shared" si="346"/>
        <v>0</v>
      </c>
      <c r="O4186" s="172">
        <f t="shared" si="343"/>
        <v>0</v>
      </c>
      <c r="P4186" s="172">
        <f t="shared" si="347"/>
        <v>0</v>
      </c>
    </row>
    <row r="4187" spans="12:16" ht="15" customHeight="1" x14ac:dyDescent="0.3">
      <c r="L4187" s="171" t="str">
        <f t="shared" si="345"/>
        <v>-</v>
      </c>
      <c r="M4187" s="172">
        <f t="shared" si="344"/>
        <v>0</v>
      </c>
      <c r="N4187" s="172">
        <f t="shared" si="346"/>
        <v>0</v>
      </c>
      <c r="O4187" s="172">
        <f t="shared" si="343"/>
        <v>0</v>
      </c>
      <c r="P4187" s="172">
        <f t="shared" si="347"/>
        <v>0</v>
      </c>
    </row>
    <row r="4188" spans="12:16" ht="15" customHeight="1" x14ac:dyDescent="0.3">
      <c r="L4188" s="171" t="str">
        <f t="shared" si="345"/>
        <v>-</v>
      </c>
      <c r="M4188" s="172">
        <f t="shared" si="344"/>
        <v>0</v>
      </c>
      <c r="N4188" s="172">
        <f t="shared" si="346"/>
        <v>0</v>
      </c>
      <c r="O4188" s="172">
        <f t="shared" si="343"/>
        <v>0</v>
      </c>
      <c r="P4188" s="172">
        <f t="shared" si="347"/>
        <v>0</v>
      </c>
    </row>
    <row r="4189" spans="12:16" ht="15" customHeight="1" x14ac:dyDescent="0.3">
      <c r="L4189" s="171" t="str">
        <f t="shared" si="345"/>
        <v>-</v>
      </c>
      <c r="M4189" s="172">
        <f t="shared" si="344"/>
        <v>0</v>
      </c>
      <c r="N4189" s="172">
        <f t="shared" si="346"/>
        <v>0</v>
      </c>
      <c r="O4189" s="172">
        <f t="shared" si="343"/>
        <v>0</v>
      </c>
      <c r="P4189" s="172">
        <f t="shared" si="347"/>
        <v>0</v>
      </c>
    </row>
    <row r="4190" spans="12:16" ht="15" customHeight="1" x14ac:dyDescent="0.3">
      <c r="L4190" s="171" t="str">
        <f t="shared" si="345"/>
        <v>-</v>
      </c>
      <c r="M4190" s="172">
        <f t="shared" si="344"/>
        <v>0</v>
      </c>
      <c r="N4190" s="172">
        <f t="shared" si="346"/>
        <v>0</v>
      </c>
      <c r="O4190" s="172">
        <f t="shared" si="343"/>
        <v>0</v>
      </c>
      <c r="P4190" s="172">
        <f t="shared" si="347"/>
        <v>0</v>
      </c>
    </row>
    <row r="4191" spans="12:16" ht="15" customHeight="1" x14ac:dyDescent="0.3">
      <c r="L4191" s="171" t="str">
        <f t="shared" si="345"/>
        <v>-</v>
      </c>
      <c r="M4191" s="172">
        <f t="shared" si="344"/>
        <v>0</v>
      </c>
      <c r="N4191" s="172">
        <f t="shared" si="346"/>
        <v>0</v>
      </c>
      <c r="O4191" s="172">
        <f t="shared" si="343"/>
        <v>0</v>
      </c>
      <c r="P4191" s="172">
        <f t="shared" si="347"/>
        <v>0</v>
      </c>
    </row>
    <row r="4192" spans="12:16" ht="15" customHeight="1" x14ac:dyDescent="0.3">
      <c r="L4192" s="171" t="str">
        <f t="shared" si="345"/>
        <v>-</v>
      </c>
      <c r="M4192" s="172">
        <f t="shared" si="344"/>
        <v>0</v>
      </c>
      <c r="N4192" s="172">
        <f t="shared" si="346"/>
        <v>0</v>
      </c>
      <c r="O4192" s="172">
        <f t="shared" si="343"/>
        <v>0</v>
      </c>
      <c r="P4192" s="172">
        <f t="shared" si="347"/>
        <v>0</v>
      </c>
    </row>
    <row r="4193" spans="12:16" ht="15" customHeight="1" x14ac:dyDescent="0.3">
      <c r="L4193" s="171" t="str">
        <f t="shared" si="345"/>
        <v>-</v>
      </c>
      <c r="M4193" s="172">
        <f t="shared" si="344"/>
        <v>0</v>
      </c>
      <c r="N4193" s="172">
        <f t="shared" si="346"/>
        <v>0</v>
      </c>
      <c r="O4193" s="172">
        <f t="shared" si="343"/>
        <v>0</v>
      </c>
      <c r="P4193" s="172">
        <f t="shared" si="347"/>
        <v>0</v>
      </c>
    </row>
    <row r="4194" spans="12:16" ht="15" customHeight="1" x14ac:dyDescent="0.3">
      <c r="L4194" s="171" t="str">
        <f t="shared" si="345"/>
        <v>-</v>
      </c>
      <c r="M4194" s="172">
        <f t="shared" si="344"/>
        <v>0</v>
      </c>
      <c r="N4194" s="172">
        <f t="shared" si="346"/>
        <v>0</v>
      </c>
      <c r="O4194" s="172">
        <f t="shared" si="343"/>
        <v>0</v>
      </c>
      <c r="P4194" s="172">
        <f t="shared" si="347"/>
        <v>0</v>
      </c>
    </row>
    <row r="4195" spans="12:16" ht="15" customHeight="1" x14ac:dyDescent="0.3">
      <c r="L4195" s="171" t="str">
        <f t="shared" si="345"/>
        <v>-</v>
      </c>
      <c r="M4195" s="172">
        <f t="shared" si="344"/>
        <v>0</v>
      </c>
      <c r="N4195" s="172">
        <f t="shared" si="346"/>
        <v>0</v>
      </c>
      <c r="O4195" s="172">
        <f t="shared" si="343"/>
        <v>0</v>
      </c>
      <c r="P4195" s="172">
        <f t="shared" si="347"/>
        <v>0</v>
      </c>
    </row>
    <row r="4196" spans="12:16" ht="15" customHeight="1" x14ac:dyDescent="0.3">
      <c r="L4196" s="171" t="str">
        <f t="shared" si="345"/>
        <v>-</v>
      </c>
      <c r="M4196" s="172">
        <f t="shared" si="344"/>
        <v>0</v>
      </c>
      <c r="N4196" s="172">
        <f t="shared" si="346"/>
        <v>0</v>
      </c>
      <c r="O4196" s="172">
        <f t="shared" si="343"/>
        <v>0</v>
      </c>
      <c r="P4196" s="172">
        <f t="shared" si="347"/>
        <v>0</v>
      </c>
    </row>
    <row r="4197" spans="12:16" ht="15" customHeight="1" x14ac:dyDescent="0.3">
      <c r="L4197" s="171" t="str">
        <f t="shared" si="345"/>
        <v>-</v>
      </c>
      <c r="M4197" s="172">
        <f t="shared" si="344"/>
        <v>0</v>
      </c>
      <c r="N4197" s="172">
        <f t="shared" si="346"/>
        <v>0</v>
      </c>
      <c r="O4197" s="172">
        <f t="shared" si="343"/>
        <v>0</v>
      </c>
      <c r="P4197" s="172">
        <f t="shared" si="347"/>
        <v>0</v>
      </c>
    </row>
    <row r="4198" spans="12:16" ht="15" customHeight="1" x14ac:dyDescent="0.3">
      <c r="L4198" s="171" t="str">
        <f t="shared" si="345"/>
        <v>-</v>
      </c>
      <c r="M4198" s="172">
        <f t="shared" si="344"/>
        <v>0</v>
      </c>
      <c r="N4198" s="172">
        <f t="shared" si="346"/>
        <v>0</v>
      </c>
      <c r="O4198" s="172">
        <f t="shared" si="343"/>
        <v>0</v>
      </c>
      <c r="P4198" s="172">
        <f t="shared" si="347"/>
        <v>0</v>
      </c>
    </row>
    <row r="4199" spans="12:16" ht="15" customHeight="1" x14ac:dyDescent="0.3">
      <c r="L4199" s="171" t="str">
        <f t="shared" si="345"/>
        <v>-</v>
      </c>
      <c r="M4199" s="172">
        <f t="shared" si="344"/>
        <v>0</v>
      </c>
      <c r="N4199" s="172">
        <f t="shared" si="346"/>
        <v>0</v>
      </c>
      <c r="O4199" s="172">
        <f t="shared" si="343"/>
        <v>0</v>
      </c>
      <c r="P4199" s="172">
        <f t="shared" si="347"/>
        <v>0</v>
      </c>
    </row>
    <row r="4200" spans="12:16" ht="15" customHeight="1" x14ac:dyDescent="0.3">
      <c r="L4200" s="171" t="str">
        <f t="shared" si="345"/>
        <v>-</v>
      </c>
      <c r="M4200" s="172">
        <f t="shared" si="344"/>
        <v>0</v>
      </c>
      <c r="N4200" s="172">
        <f t="shared" si="346"/>
        <v>0</v>
      </c>
      <c r="O4200" s="172">
        <f t="shared" si="343"/>
        <v>0</v>
      </c>
      <c r="P4200" s="172">
        <f t="shared" si="347"/>
        <v>0</v>
      </c>
    </row>
    <row r="4201" spans="12:16" ht="15" customHeight="1" x14ac:dyDescent="0.3">
      <c r="L4201" s="171" t="str">
        <f t="shared" si="345"/>
        <v>-</v>
      </c>
      <c r="M4201" s="172">
        <f t="shared" si="344"/>
        <v>0</v>
      </c>
      <c r="N4201" s="172">
        <f t="shared" si="346"/>
        <v>0</v>
      </c>
      <c r="O4201" s="172">
        <f t="shared" si="343"/>
        <v>0</v>
      </c>
      <c r="P4201" s="172">
        <f t="shared" si="347"/>
        <v>0</v>
      </c>
    </row>
    <row r="4202" spans="12:16" ht="15" customHeight="1" x14ac:dyDescent="0.3">
      <c r="L4202" s="171" t="str">
        <f t="shared" si="345"/>
        <v>-</v>
      </c>
      <c r="M4202" s="172">
        <f t="shared" si="344"/>
        <v>0</v>
      </c>
      <c r="N4202" s="172">
        <f t="shared" si="346"/>
        <v>0</v>
      </c>
      <c r="O4202" s="172">
        <f t="shared" si="343"/>
        <v>0</v>
      </c>
      <c r="P4202" s="172">
        <f t="shared" si="347"/>
        <v>0</v>
      </c>
    </row>
    <row r="4203" spans="12:16" ht="15" customHeight="1" x14ac:dyDescent="0.3">
      <c r="L4203" s="171" t="str">
        <f t="shared" si="345"/>
        <v>-</v>
      </c>
      <c r="M4203" s="172">
        <f t="shared" si="344"/>
        <v>0</v>
      </c>
      <c r="N4203" s="172">
        <f t="shared" si="346"/>
        <v>0</v>
      </c>
      <c r="O4203" s="172">
        <f t="shared" si="343"/>
        <v>0</v>
      </c>
      <c r="P4203" s="172">
        <f t="shared" si="347"/>
        <v>0</v>
      </c>
    </row>
    <row r="4204" spans="12:16" ht="15" customHeight="1" x14ac:dyDescent="0.3">
      <c r="L4204" s="171" t="str">
        <f t="shared" si="345"/>
        <v>-</v>
      </c>
      <c r="M4204" s="172">
        <f t="shared" si="344"/>
        <v>0</v>
      </c>
      <c r="N4204" s="172">
        <f t="shared" si="346"/>
        <v>0</v>
      </c>
      <c r="O4204" s="172">
        <f t="shared" si="343"/>
        <v>0</v>
      </c>
      <c r="P4204" s="172">
        <f t="shared" si="347"/>
        <v>0</v>
      </c>
    </row>
    <row r="4205" spans="12:16" ht="15" customHeight="1" x14ac:dyDescent="0.3">
      <c r="L4205" s="171" t="str">
        <f t="shared" si="345"/>
        <v>-</v>
      </c>
      <c r="M4205" s="172">
        <f t="shared" si="344"/>
        <v>0</v>
      </c>
      <c r="N4205" s="172">
        <f t="shared" si="346"/>
        <v>0</v>
      </c>
      <c r="O4205" s="172">
        <f t="shared" si="343"/>
        <v>0</v>
      </c>
      <c r="P4205" s="172">
        <f t="shared" si="347"/>
        <v>0</v>
      </c>
    </row>
    <row r="4206" spans="12:16" ht="15" customHeight="1" x14ac:dyDescent="0.3">
      <c r="L4206" s="171" t="str">
        <f t="shared" si="345"/>
        <v>-</v>
      </c>
      <c r="M4206" s="172">
        <f t="shared" si="344"/>
        <v>0</v>
      </c>
      <c r="N4206" s="172">
        <f t="shared" si="346"/>
        <v>0</v>
      </c>
      <c r="O4206" s="172">
        <f t="shared" si="343"/>
        <v>0</v>
      </c>
      <c r="P4206" s="172">
        <f t="shared" si="347"/>
        <v>0</v>
      </c>
    </row>
    <row r="4207" spans="12:16" ht="15" customHeight="1" x14ac:dyDescent="0.3">
      <c r="L4207" s="171" t="str">
        <f t="shared" si="345"/>
        <v>-</v>
      </c>
      <c r="M4207" s="172">
        <f t="shared" si="344"/>
        <v>0</v>
      </c>
      <c r="N4207" s="172">
        <f t="shared" si="346"/>
        <v>0</v>
      </c>
      <c r="O4207" s="172">
        <f t="shared" si="343"/>
        <v>0</v>
      </c>
      <c r="P4207" s="172">
        <f t="shared" si="347"/>
        <v>0</v>
      </c>
    </row>
    <row r="4208" spans="12:16" ht="15" customHeight="1" x14ac:dyDescent="0.3">
      <c r="L4208" s="171" t="str">
        <f t="shared" si="345"/>
        <v>-</v>
      </c>
      <c r="M4208" s="172">
        <f t="shared" si="344"/>
        <v>0</v>
      </c>
      <c r="N4208" s="172">
        <f t="shared" si="346"/>
        <v>0</v>
      </c>
      <c r="O4208" s="172">
        <f t="shared" si="343"/>
        <v>0</v>
      </c>
      <c r="P4208" s="172">
        <f t="shared" si="347"/>
        <v>0</v>
      </c>
    </row>
    <row r="4209" spans="12:16" ht="15" customHeight="1" x14ac:dyDescent="0.3">
      <c r="L4209" s="171" t="str">
        <f t="shared" si="345"/>
        <v>-</v>
      </c>
      <c r="M4209" s="172">
        <f t="shared" si="344"/>
        <v>0</v>
      </c>
      <c r="N4209" s="172">
        <f t="shared" si="346"/>
        <v>0</v>
      </c>
      <c r="O4209" s="172">
        <f t="shared" si="343"/>
        <v>0</v>
      </c>
      <c r="P4209" s="172">
        <f t="shared" si="347"/>
        <v>0</v>
      </c>
    </row>
    <row r="4210" spans="12:16" ht="15" customHeight="1" x14ac:dyDescent="0.3">
      <c r="L4210" s="171" t="str">
        <f t="shared" si="345"/>
        <v>-</v>
      </c>
      <c r="M4210" s="172">
        <f t="shared" si="344"/>
        <v>0</v>
      </c>
      <c r="N4210" s="172">
        <f t="shared" si="346"/>
        <v>0</v>
      </c>
      <c r="O4210" s="172">
        <f t="shared" si="343"/>
        <v>0</v>
      </c>
      <c r="P4210" s="172">
        <f t="shared" si="347"/>
        <v>0</v>
      </c>
    </row>
    <row r="4211" spans="12:16" ht="15" customHeight="1" x14ac:dyDescent="0.3">
      <c r="L4211" s="171" t="str">
        <f t="shared" si="345"/>
        <v>-</v>
      </c>
      <c r="M4211" s="172">
        <f t="shared" si="344"/>
        <v>0</v>
      </c>
      <c r="N4211" s="172">
        <f t="shared" si="346"/>
        <v>0</v>
      </c>
      <c r="O4211" s="172">
        <f t="shared" si="343"/>
        <v>0</v>
      </c>
      <c r="P4211" s="172">
        <f t="shared" si="347"/>
        <v>0</v>
      </c>
    </row>
    <row r="4212" spans="12:16" ht="15" customHeight="1" x14ac:dyDescent="0.3">
      <c r="L4212" s="171" t="str">
        <f t="shared" si="345"/>
        <v>-</v>
      </c>
      <c r="M4212" s="172">
        <f t="shared" si="344"/>
        <v>0</v>
      </c>
      <c r="N4212" s="172">
        <f t="shared" si="346"/>
        <v>0</v>
      </c>
      <c r="O4212" s="172">
        <f t="shared" si="343"/>
        <v>0</v>
      </c>
      <c r="P4212" s="172">
        <f t="shared" si="347"/>
        <v>0</v>
      </c>
    </row>
    <row r="4213" spans="12:16" ht="15" customHeight="1" x14ac:dyDescent="0.3">
      <c r="L4213" s="171" t="str">
        <f t="shared" si="345"/>
        <v>-</v>
      </c>
      <c r="M4213" s="172">
        <f t="shared" si="344"/>
        <v>0</v>
      </c>
      <c r="N4213" s="172">
        <f t="shared" si="346"/>
        <v>0</v>
      </c>
      <c r="O4213" s="172">
        <f t="shared" si="343"/>
        <v>0</v>
      </c>
      <c r="P4213" s="172">
        <f t="shared" si="347"/>
        <v>0</v>
      </c>
    </row>
    <row r="4214" spans="12:16" ht="15" customHeight="1" x14ac:dyDescent="0.3">
      <c r="L4214" s="171" t="str">
        <f t="shared" si="345"/>
        <v>-</v>
      </c>
      <c r="M4214" s="172">
        <f t="shared" si="344"/>
        <v>0</v>
      </c>
      <c r="N4214" s="172">
        <f t="shared" si="346"/>
        <v>0</v>
      </c>
      <c r="O4214" s="172">
        <f t="shared" si="343"/>
        <v>0</v>
      </c>
      <c r="P4214" s="172">
        <f t="shared" si="347"/>
        <v>0</v>
      </c>
    </row>
    <row r="4215" spans="12:16" ht="15" customHeight="1" x14ac:dyDescent="0.3">
      <c r="L4215" s="171" t="str">
        <f t="shared" si="345"/>
        <v>-</v>
      </c>
      <c r="M4215" s="172">
        <f t="shared" si="344"/>
        <v>0</v>
      </c>
      <c r="N4215" s="172">
        <f t="shared" si="346"/>
        <v>0</v>
      </c>
      <c r="O4215" s="172">
        <f t="shared" si="343"/>
        <v>0</v>
      </c>
      <c r="P4215" s="172">
        <f t="shared" si="347"/>
        <v>0</v>
      </c>
    </row>
    <row r="4216" spans="12:16" ht="15" customHeight="1" x14ac:dyDescent="0.3">
      <c r="L4216" s="171" t="str">
        <f t="shared" si="345"/>
        <v>-</v>
      </c>
      <c r="M4216" s="172">
        <f t="shared" si="344"/>
        <v>0</v>
      </c>
      <c r="N4216" s="172">
        <f t="shared" si="346"/>
        <v>0</v>
      </c>
      <c r="O4216" s="172">
        <f t="shared" si="343"/>
        <v>0</v>
      </c>
      <c r="P4216" s="172">
        <f t="shared" si="347"/>
        <v>0</v>
      </c>
    </row>
    <row r="4217" spans="12:16" ht="15" customHeight="1" x14ac:dyDescent="0.3">
      <c r="L4217" s="171" t="str">
        <f t="shared" si="345"/>
        <v>-</v>
      </c>
      <c r="M4217" s="172">
        <f t="shared" si="344"/>
        <v>0</v>
      </c>
      <c r="N4217" s="172">
        <f t="shared" si="346"/>
        <v>0</v>
      </c>
      <c r="O4217" s="172">
        <f t="shared" si="343"/>
        <v>0</v>
      </c>
      <c r="P4217" s="172">
        <f t="shared" si="347"/>
        <v>0</v>
      </c>
    </row>
    <row r="4218" spans="12:16" ht="15" customHeight="1" x14ac:dyDescent="0.3">
      <c r="L4218" s="171" t="str">
        <f t="shared" si="345"/>
        <v>-</v>
      </c>
      <c r="M4218" s="172">
        <f t="shared" si="344"/>
        <v>0</v>
      </c>
      <c r="N4218" s="172">
        <f t="shared" si="346"/>
        <v>0</v>
      </c>
      <c r="O4218" s="172">
        <f t="shared" si="343"/>
        <v>0</v>
      </c>
      <c r="P4218" s="172">
        <f t="shared" si="347"/>
        <v>0</v>
      </c>
    </row>
    <row r="4219" spans="12:16" ht="15" customHeight="1" x14ac:dyDescent="0.3">
      <c r="L4219" s="171" t="str">
        <f t="shared" si="345"/>
        <v>-</v>
      </c>
      <c r="M4219" s="172">
        <f t="shared" si="344"/>
        <v>0</v>
      </c>
      <c r="N4219" s="172">
        <f t="shared" si="346"/>
        <v>0</v>
      </c>
      <c r="O4219" s="172">
        <f t="shared" si="343"/>
        <v>0</v>
      </c>
      <c r="P4219" s="172">
        <f t="shared" si="347"/>
        <v>0</v>
      </c>
    </row>
    <row r="4220" spans="12:16" ht="15" customHeight="1" x14ac:dyDescent="0.3">
      <c r="L4220" s="171" t="str">
        <f t="shared" si="345"/>
        <v>-</v>
      </c>
      <c r="M4220" s="172">
        <f t="shared" si="344"/>
        <v>0</v>
      </c>
      <c r="N4220" s="172">
        <f t="shared" si="346"/>
        <v>0</v>
      </c>
      <c r="O4220" s="172">
        <f t="shared" si="343"/>
        <v>0</v>
      </c>
      <c r="P4220" s="172">
        <f t="shared" si="347"/>
        <v>0</v>
      </c>
    </row>
    <row r="4221" spans="12:16" ht="15" customHeight="1" x14ac:dyDescent="0.3">
      <c r="L4221" s="171" t="str">
        <f t="shared" si="345"/>
        <v>-</v>
      </c>
      <c r="M4221" s="172">
        <f t="shared" si="344"/>
        <v>0</v>
      </c>
      <c r="N4221" s="172">
        <f t="shared" si="346"/>
        <v>0</v>
      </c>
      <c r="O4221" s="172">
        <f t="shared" si="343"/>
        <v>0</v>
      </c>
      <c r="P4221" s="172">
        <f t="shared" si="347"/>
        <v>0</v>
      </c>
    </row>
    <row r="4222" spans="12:16" ht="15" customHeight="1" x14ac:dyDescent="0.3">
      <c r="L4222" s="171" t="str">
        <f t="shared" si="345"/>
        <v>-</v>
      </c>
      <c r="M4222" s="172">
        <f t="shared" si="344"/>
        <v>0</v>
      </c>
      <c r="N4222" s="172">
        <f t="shared" si="346"/>
        <v>0</v>
      </c>
      <c r="O4222" s="172">
        <f t="shared" si="343"/>
        <v>0</v>
      </c>
      <c r="P4222" s="172">
        <f t="shared" si="347"/>
        <v>0</v>
      </c>
    </row>
    <row r="4223" spans="12:16" ht="15" customHeight="1" x14ac:dyDescent="0.3">
      <c r="L4223" s="171" t="str">
        <f t="shared" si="345"/>
        <v>-</v>
      </c>
      <c r="M4223" s="172">
        <f t="shared" si="344"/>
        <v>0</v>
      </c>
      <c r="N4223" s="172">
        <f t="shared" si="346"/>
        <v>0</v>
      </c>
      <c r="O4223" s="172">
        <f t="shared" si="343"/>
        <v>0</v>
      </c>
      <c r="P4223" s="172">
        <f t="shared" si="347"/>
        <v>0</v>
      </c>
    </row>
    <row r="4224" spans="12:16" ht="15" customHeight="1" x14ac:dyDescent="0.3">
      <c r="L4224" s="171" t="str">
        <f t="shared" si="345"/>
        <v>-</v>
      </c>
      <c r="M4224" s="172">
        <f t="shared" si="344"/>
        <v>0</v>
      </c>
      <c r="N4224" s="172">
        <f t="shared" si="346"/>
        <v>0</v>
      </c>
      <c r="O4224" s="172">
        <f t="shared" si="343"/>
        <v>0</v>
      </c>
      <c r="P4224" s="172">
        <f t="shared" si="347"/>
        <v>0</v>
      </c>
    </row>
    <row r="4225" spans="12:16" ht="15" customHeight="1" x14ac:dyDescent="0.3">
      <c r="L4225" s="171" t="str">
        <f t="shared" si="345"/>
        <v>-</v>
      </c>
      <c r="M4225" s="172">
        <f t="shared" si="344"/>
        <v>0</v>
      </c>
      <c r="N4225" s="172">
        <f t="shared" si="346"/>
        <v>0</v>
      </c>
      <c r="O4225" s="172">
        <f t="shared" si="343"/>
        <v>0</v>
      </c>
      <c r="P4225" s="172">
        <f t="shared" si="347"/>
        <v>0</v>
      </c>
    </row>
    <row r="4226" spans="12:16" ht="15" customHeight="1" x14ac:dyDescent="0.3">
      <c r="L4226" s="171" t="str">
        <f t="shared" si="345"/>
        <v>-</v>
      </c>
      <c r="M4226" s="172">
        <f t="shared" si="344"/>
        <v>0</v>
      </c>
      <c r="N4226" s="172">
        <f t="shared" si="346"/>
        <v>0</v>
      </c>
      <c r="O4226" s="172">
        <f t="shared" si="343"/>
        <v>0</v>
      </c>
      <c r="P4226" s="172">
        <f t="shared" si="347"/>
        <v>0</v>
      </c>
    </row>
    <row r="4227" spans="12:16" ht="15" customHeight="1" x14ac:dyDescent="0.3">
      <c r="L4227" s="171" t="str">
        <f t="shared" si="345"/>
        <v>-</v>
      </c>
      <c r="M4227" s="172">
        <f t="shared" si="344"/>
        <v>0</v>
      </c>
      <c r="N4227" s="172">
        <f t="shared" si="346"/>
        <v>0</v>
      </c>
      <c r="O4227" s="172">
        <f t="shared" si="343"/>
        <v>0</v>
      </c>
      <c r="P4227" s="172">
        <f t="shared" si="347"/>
        <v>0</v>
      </c>
    </row>
    <row r="4228" spans="12:16" ht="15" customHeight="1" x14ac:dyDescent="0.3">
      <c r="L4228" s="171" t="str">
        <f t="shared" si="345"/>
        <v>-</v>
      </c>
      <c r="M4228" s="172">
        <f t="shared" si="344"/>
        <v>0</v>
      </c>
      <c r="N4228" s="172">
        <f t="shared" si="346"/>
        <v>0</v>
      </c>
      <c r="O4228" s="172">
        <f t="shared" si="343"/>
        <v>0</v>
      </c>
      <c r="P4228" s="172">
        <f t="shared" si="347"/>
        <v>0</v>
      </c>
    </row>
    <row r="4229" spans="12:16" ht="15" customHeight="1" x14ac:dyDescent="0.3">
      <c r="L4229" s="171" t="str">
        <f t="shared" si="345"/>
        <v>-</v>
      </c>
      <c r="M4229" s="172">
        <f t="shared" si="344"/>
        <v>0</v>
      </c>
      <c r="N4229" s="172">
        <f t="shared" si="346"/>
        <v>0</v>
      </c>
      <c r="O4229" s="172">
        <f t="shared" si="343"/>
        <v>0</v>
      </c>
      <c r="P4229" s="172">
        <f t="shared" si="347"/>
        <v>0</v>
      </c>
    </row>
    <row r="4230" spans="12:16" ht="15" customHeight="1" x14ac:dyDescent="0.3">
      <c r="L4230" s="171" t="str">
        <f t="shared" si="345"/>
        <v>-</v>
      </c>
      <c r="M4230" s="172">
        <f t="shared" si="344"/>
        <v>0</v>
      </c>
      <c r="N4230" s="172">
        <f t="shared" si="346"/>
        <v>0</v>
      </c>
      <c r="O4230" s="172">
        <f t="shared" si="343"/>
        <v>0</v>
      </c>
      <c r="P4230" s="172">
        <f t="shared" si="347"/>
        <v>0</v>
      </c>
    </row>
    <row r="4231" spans="12:16" ht="15" customHeight="1" x14ac:dyDescent="0.3">
      <c r="L4231" s="171" t="str">
        <f t="shared" si="345"/>
        <v>-</v>
      </c>
      <c r="M4231" s="172">
        <f t="shared" si="344"/>
        <v>0</v>
      </c>
      <c r="N4231" s="172">
        <f t="shared" si="346"/>
        <v>0</v>
      </c>
      <c r="O4231" s="172">
        <f t="shared" si="343"/>
        <v>0</v>
      </c>
      <c r="P4231" s="172">
        <f t="shared" si="347"/>
        <v>0</v>
      </c>
    </row>
    <row r="4232" spans="12:16" ht="15" customHeight="1" x14ac:dyDescent="0.3">
      <c r="L4232" s="171" t="str">
        <f t="shared" si="345"/>
        <v>-</v>
      </c>
      <c r="M4232" s="172">
        <f t="shared" si="344"/>
        <v>0</v>
      </c>
      <c r="N4232" s="172">
        <f t="shared" si="346"/>
        <v>0</v>
      </c>
      <c r="O4232" s="172">
        <f t="shared" si="343"/>
        <v>0</v>
      </c>
      <c r="P4232" s="172">
        <f t="shared" si="347"/>
        <v>0</v>
      </c>
    </row>
    <row r="4233" spans="12:16" ht="15" customHeight="1" x14ac:dyDescent="0.3">
      <c r="L4233" s="171" t="str">
        <f t="shared" si="345"/>
        <v>-</v>
      </c>
      <c r="M4233" s="172">
        <f t="shared" si="344"/>
        <v>0</v>
      </c>
      <c r="N4233" s="172">
        <f t="shared" si="346"/>
        <v>0</v>
      </c>
      <c r="O4233" s="172">
        <f t="shared" si="343"/>
        <v>0</v>
      </c>
      <c r="P4233" s="172">
        <f t="shared" si="347"/>
        <v>0</v>
      </c>
    </row>
    <row r="4234" spans="12:16" ht="15" customHeight="1" x14ac:dyDescent="0.3">
      <c r="L4234" s="171" t="str">
        <f t="shared" si="345"/>
        <v>-</v>
      </c>
      <c r="M4234" s="172">
        <f t="shared" si="344"/>
        <v>0</v>
      </c>
      <c r="N4234" s="172">
        <f t="shared" si="346"/>
        <v>0</v>
      </c>
      <c r="O4234" s="172">
        <f t="shared" si="343"/>
        <v>0</v>
      </c>
      <c r="P4234" s="172">
        <f t="shared" si="347"/>
        <v>0</v>
      </c>
    </row>
    <row r="4235" spans="12:16" ht="15" customHeight="1" x14ac:dyDescent="0.3">
      <c r="L4235" s="171" t="str">
        <f t="shared" si="345"/>
        <v>-</v>
      </c>
      <c r="M4235" s="172">
        <f t="shared" si="344"/>
        <v>0</v>
      </c>
      <c r="N4235" s="172">
        <f t="shared" si="346"/>
        <v>0</v>
      </c>
      <c r="O4235" s="172">
        <f t="shared" ref="O4235:O4298" si="348">IFERROR(IF(ISNUMBER(N4234),N4234,$E$8)*IF(L4235&gt;=$J$8,$E$12,$E$12)/IF(MOD(YEAR(L4235),4),365,366)*IF(ISBLANK(L4234),L4235-$F$5,L4235-L4234),0)</f>
        <v>0</v>
      </c>
      <c r="P4235" s="172">
        <f t="shared" si="347"/>
        <v>0</v>
      </c>
    </row>
    <row r="4236" spans="12:16" ht="15" customHeight="1" x14ac:dyDescent="0.3">
      <c r="L4236" s="171" t="str">
        <f t="shared" si="345"/>
        <v>-</v>
      </c>
      <c r="M4236" s="172">
        <f t="shared" si="344"/>
        <v>0</v>
      </c>
      <c r="N4236" s="172">
        <f t="shared" si="346"/>
        <v>0</v>
      </c>
      <c r="O4236" s="172">
        <f t="shared" si="348"/>
        <v>0</v>
      </c>
      <c r="P4236" s="172">
        <f t="shared" si="347"/>
        <v>0</v>
      </c>
    </row>
    <row r="4237" spans="12:16" ht="15" customHeight="1" x14ac:dyDescent="0.3">
      <c r="L4237" s="171" t="str">
        <f t="shared" si="345"/>
        <v>-</v>
      </c>
      <c r="M4237" s="172">
        <f t="shared" si="344"/>
        <v>0</v>
      </c>
      <c r="N4237" s="172">
        <f t="shared" si="346"/>
        <v>0</v>
      </c>
      <c r="O4237" s="172">
        <f t="shared" si="348"/>
        <v>0</v>
      </c>
      <c r="P4237" s="172">
        <f t="shared" si="347"/>
        <v>0</v>
      </c>
    </row>
    <row r="4238" spans="12:16" ht="15" customHeight="1" x14ac:dyDescent="0.3">
      <c r="L4238" s="171" t="str">
        <f t="shared" si="345"/>
        <v>-</v>
      </c>
      <c r="M4238" s="172">
        <f t="shared" si="344"/>
        <v>0</v>
      </c>
      <c r="N4238" s="172">
        <f t="shared" si="346"/>
        <v>0</v>
      </c>
      <c r="O4238" s="172">
        <f t="shared" si="348"/>
        <v>0</v>
      </c>
      <c r="P4238" s="172">
        <f t="shared" si="347"/>
        <v>0</v>
      </c>
    </row>
    <row r="4239" spans="12:16" ht="15" customHeight="1" x14ac:dyDescent="0.3">
      <c r="L4239" s="171" t="str">
        <f t="shared" si="345"/>
        <v>-</v>
      </c>
      <c r="M4239" s="172">
        <f t="shared" si="344"/>
        <v>0</v>
      </c>
      <c r="N4239" s="172">
        <f t="shared" si="346"/>
        <v>0</v>
      </c>
      <c r="O4239" s="172">
        <f t="shared" si="348"/>
        <v>0</v>
      </c>
      <c r="P4239" s="172">
        <f t="shared" si="347"/>
        <v>0</v>
      </c>
    </row>
    <row r="4240" spans="12:16" ht="15" customHeight="1" x14ac:dyDescent="0.3">
      <c r="L4240" s="171" t="str">
        <f t="shared" si="345"/>
        <v>-</v>
      </c>
      <c r="M4240" s="172">
        <f t="shared" si="344"/>
        <v>0</v>
      </c>
      <c r="N4240" s="172">
        <f t="shared" si="346"/>
        <v>0</v>
      </c>
      <c r="O4240" s="172">
        <f t="shared" si="348"/>
        <v>0</v>
      </c>
      <c r="P4240" s="172">
        <f t="shared" si="347"/>
        <v>0</v>
      </c>
    </row>
    <row r="4241" spans="12:16" ht="15" customHeight="1" x14ac:dyDescent="0.3">
      <c r="L4241" s="171" t="str">
        <f t="shared" si="345"/>
        <v>-</v>
      </c>
      <c r="M4241" s="172">
        <f t="shared" si="344"/>
        <v>0</v>
      </c>
      <c r="N4241" s="172">
        <f t="shared" si="346"/>
        <v>0</v>
      </c>
      <c r="O4241" s="172">
        <f t="shared" si="348"/>
        <v>0</v>
      </c>
      <c r="P4241" s="172">
        <f t="shared" si="347"/>
        <v>0</v>
      </c>
    </row>
    <row r="4242" spans="12:16" ht="15" customHeight="1" x14ac:dyDescent="0.3">
      <c r="L4242" s="171" t="str">
        <f t="shared" si="345"/>
        <v>-</v>
      </c>
      <c r="M4242" s="172">
        <f t="shared" si="344"/>
        <v>0</v>
      </c>
      <c r="N4242" s="172">
        <f t="shared" si="346"/>
        <v>0</v>
      </c>
      <c r="O4242" s="172">
        <f t="shared" si="348"/>
        <v>0</v>
      </c>
      <c r="P4242" s="172">
        <f t="shared" si="347"/>
        <v>0</v>
      </c>
    </row>
    <row r="4243" spans="12:16" ht="15" customHeight="1" x14ac:dyDescent="0.3">
      <c r="L4243" s="171" t="str">
        <f t="shared" si="345"/>
        <v>-</v>
      </c>
      <c r="M4243" s="172">
        <f t="shared" ref="M4243:M4306" si="349">IFERROR(VLOOKUP(L4243,$B$19:$E$80,4,FALSE),0)</f>
        <v>0</v>
      </c>
      <c r="N4243" s="172">
        <f t="shared" si="346"/>
        <v>0</v>
      </c>
      <c r="O4243" s="172">
        <f t="shared" si="348"/>
        <v>0</v>
      </c>
      <c r="P4243" s="172">
        <f t="shared" si="347"/>
        <v>0</v>
      </c>
    </row>
    <row r="4244" spans="12:16" ht="15" customHeight="1" x14ac:dyDescent="0.3">
      <c r="L4244" s="171" t="str">
        <f t="shared" ref="L4244:L4307" si="350">IFERROR(IF(MAX(L4243+1,$F$5+1)&gt;$J$10,"-",MAX(L4243+1,$F$5+1)),"-")</f>
        <v>-</v>
      </c>
      <c r="M4244" s="172">
        <f t="shared" si="349"/>
        <v>0</v>
      </c>
      <c r="N4244" s="172">
        <f t="shared" ref="N4244:N4307" si="351">IF(ISNUMBER(N4243),N4243-M4244,$E$8)</f>
        <v>0</v>
      </c>
      <c r="O4244" s="172">
        <f t="shared" si="348"/>
        <v>0</v>
      </c>
      <c r="P4244" s="172">
        <f t="shared" ref="P4244:P4307" si="352">IFERROR(IF(ISNUMBER(N4243),N4243,$E$8)*3%/IF(MOD(YEAR(L4244),4),365,366)*IF(ISBLANK(L4243),(L4244-$F$5),L4244-L4243),0)</f>
        <v>0</v>
      </c>
    </row>
    <row r="4245" spans="12:16" ht="15" customHeight="1" x14ac:dyDescent="0.3">
      <c r="L4245" s="171" t="str">
        <f t="shared" si="350"/>
        <v>-</v>
      </c>
      <c r="M4245" s="172">
        <f t="shared" si="349"/>
        <v>0</v>
      </c>
      <c r="N4245" s="172">
        <f t="shared" si="351"/>
        <v>0</v>
      </c>
      <c r="O4245" s="172">
        <f t="shared" si="348"/>
        <v>0</v>
      </c>
      <c r="P4245" s="172">
        <f t="shared" si="352"/>
        <v>0</v>
      </c>
    </row>
    <row r="4246" spans="12:16" ht="15" customHeight="1" x14ac:dyDescent="0.3">
      <c r="L4246" s="171" t="str">
        <f t="shared" si="350"/>
        <v>-</v>
      </c>
      <c r="M4246" s="172">
        <f t="shared" si="349"/>
        <v>0</v>
      </c>
      <c r="N4246" s="172">
        <f t="shared" si="351"/>
        <v>0</v>
      </c>
      <c r="O4246" s="172">
        <f t="shared" si="348"/>
        <v>0</v>
      </c>
      <c r="P4246" s="172">
        <f t="shared" si="352"/>
        <v>0</v>
      </c>
    </row>
    <row r="4247" spans="12:16" ht="15" customHeight="1" x14ac:dyDescent="0.3">
      <c r="L4247" s="171" t="str">
        <f t="shared" si="350"/>
        <v>-</v>
      </c>
      <c r="M4247" s="172">
        <f t="shared" si="349"/>
        <v>0</v>
      </c>
      <c r="N4247" s="172">
        <f t="shared" si="351"/>
        <v>0</v>
      </c>
      <c r="O4247" s="172">
        <f t="shared" si="348"/>
        <v>0</v>
      </c>
      <c r="P4247" s="172">
        <f t="shared" si="352"/>
        <v>0</v>
      </c>
    </row>
    <row r="4248" spans="12:16" ht="15" customHeight="1" x14ac:dyDescent="0.3">
      <c r="L4248" s="171" t="str">
        <f t="shared" si="350"/>
        <v>-</v>
      </c>
      <c r="M4248" s="172">
        <f t="shared" si="349"/>
        <v>0</v>
      </c>
      <c r="N4248" s="172">
        <f t="shared" si="351"/>
        <v>0</v>
      </c>
      <c r="O4248" s="172">
        <f t="shared" si="348"/>
        <v>0</v>
      </c>
      <c r="P4248" s="172">
        <f t="shared" si="352"/>
        <v>0</v>
      </c>
    </row>
    <row r="4249" spans="12:16" ht="15" customHeight="1" x14ac:dyDescent="0.3">
      <c r="L4249" s="171" t="str">
        <f t="shared" si="350"/>
        <v>-</v>
      </c>
      <c r="M4249" s="172">
        <f t="shared" si="349"/>
        <v>0</v>
      </c>
      <c r="N4249" s="172">
        <f t="shared" si="351"/>
        <v>0</v>
      </c>
      <c r="O4249" s="172">
        <f t="shared" si="348"/>
        <v>0</v>
      </c>
      <c r="P4249" s="172">
        <f t="shared" si="352"/>
        <v>0</v>
      </c>
    </row>
    <row r="4250" spans="12:16" ht="15" customHeight="1" x14ac:dyDescent="0.3">
      <c r="L4250" s="171" t="str">
        <f t="shared" si="350"/>
        <v>-</v>
      </c>
      <c r="M4250" s="172">
        <f t="shared" si="349"/>
        <v>0</v>
      </c>
      <c r="N4250" s="172">
        <f t="shared" si="351"/>
        <v>0</v>
      </c>
      <c r="O4250" s="172">
        <f t="shared" si="348"/>
        <v>0</v>
      </c>
      <c r="P4250" s="172">
        <f t="shared" si="352"/>
        <v>0</v>
      </c>
    </row>
    <row r="4251" spans="12:16" ht="15" customHeight="1" x14ac:dyDescent="0.3">
      <c r="L4251" s="171" t="str">
        <f t="shared" si="350"/>
        <v>-</v>
      </c>
      <c r="M4251" s="172">
        <f t="shared" si="349"/>
        <v>0</v>
      </c>
      <c r="N4251" s="172">
        <f t="shared" si="351"/>
        <v>0</v>
      </c>
      <c r="O4251" s="172">
        <f t="shared" si="348"/>
        <v>0</v>
      </c>
      <c r="P4251" s="172">
        <f t="shared" si="352"/>
        <v>0</v>
      </c>
    </row>
    <row r="4252" spans="12:16" ht="15" customHeight="1" x14ac:dyDescent="0.3">
      <c r="L4252" s="171" t="str">
        <f t="shared" si="350"/>
        <v>-</v>
      </c>
      <c r="M4252" s="172">
        <f t="shared" si="349"/>
        <v>0</v>
      </c>
      <c r="N4252" s="172">
        <f t="shared" si="351"/>
        <v>0</v>
      </c>
      <c r="O4252" s="172">
        <f t="shared" si="348"/>
        <v>0</v>
      </c>
      <c r="P4252" s="172">
        <f t="shared" si="352"/>
        <v>0</v>
      </c>
    </row>
    <row r="4253" spans="12:16" ht="15" customHeight="1" x14ac:dyDescent="0.3">
      <c r="L4253" s="171" t="str">
        <f t="shared" si="350"/>
        <v>-</v>
      </c>
      <c r="M4253" s="172">
        <f t="shared" si="349"/>
        <v>0</v>
      </c>
      <c r="N4253" s="172">
        <f t="shared" si="351"/>
        <v>0</v>
      </c>
      <c r="O4253" s="172">
        <f t="shared" si="348"/>
        <v>0</v>
      </c>
      <c r="P4253" s="172">
        <f t="shared" si="352"/>
        <v>0</v>
      </c>
    </row>
    <row r="4254" spans="12:16" ht="15" customHeight="1" x14ac:dyDescent="0.3">
      <c r="L4254" s="171" t="str">
        <f t="shared" si="350"/>
        <v>-</v>
      </c>
      <c r="M4254" s="172">
        <f t="shared" si="349"/>
        <v>0</v>
      </c>
      <c r="N4254" s="172">
        <f t="shared" si="351"/>
        <v>0</v>
      </c>
      <c r="O4254" s="172">
        <f t="shared" si="348"/>
        <v>0</v>
      </c>
      <c r="P4254" s="172">
        <f t="shared" si="352"/>
        <v>0</v>
      </c>
    </row>
    <row r="4255" spans="12:16" ht="15" customHeight="1" x14ac:dyDescent="0.3">
      <c r="L4255" s="171" t="str">
        <f t="shared" si="350"/>
        <v>-</v>
      </c>
      <c r="M4255" s="172">
        <f t="shared" si="349"/>
        <v>0</v>
      </c>
      <c r="N4255" s="172">
        <f t="shared" si="351"/>
        <v>0</v>
      </c>
      <c r="O4255" s="172">
        <f t="shared" si="348"/>
        <v>0</v>
      </c>
      <c r="P4255" s="172">
        <f t="shared" si="352"/>
        <v>0</v>
      </c>
    </row>
    <row r="4256" spans="12:16" ht="15" customHeight="1" x14ac:dyDescent="0.3">
      <c r="L4256" s="171" t="str">
        <f t="shared" si="350"/>
        <v>-</v>
      </c>
      <c r="M4256" s="172">
        <f t="shared" si="349"/>
        <v>0</v>
      </c>
      <c r="N4256" s="172">
        <f t="shared" si="351"/>
        <v>0</v>
      </c>
      <c r="O4256" s="172">
        <f t="shared" si="348"/>
        <v>0</v>
      </c>
      <c r="P4256" s="172">
        <f t="shared" si="352"/>
        <v>0</v>
      </c>
    </row>
    <row r="4257" spans="12:16" ht="15" customHeight="1" x14ac:dyDescent="0.3">
      <c r="L4257" s="171" t="str">
        <f t="shared" si="350"/>
        <v>-</v>
      </c>
      <c r="M4257" s="172">
        <f t="shared" si="349"/>
        <v>0</v>
      </c>
      <c r="N4257" s="172">
        <f t="shared" si="351"/>
        <v>0</v>
      </c>
      <c r="O4257" s="172">
        <f t="shared" si="348"/>
        <v>0</v>
      </c>
      <c r="P4257" s="172">
        <f t="shared" si="352"/>
        <v>0</v>
      </c>
    </row>
    <row r="4258" spans="12:16" ht="15" customHeight="1" x14ac:dyDescent="0.3">
      <c r="L4258" s="171" t="str">
        <f t="shared" si="350"/>
        <v>-</v>
      </c>
      <c r="M4258" s="172">
        <f t="shared" si="349"/>
        <v>0</v>
      </c>
      <c r="N4258" s="172">
        <f t="shared" si="351"/>
        <v>0</v>
      </c>
      <c r="O4258" s="172">
        <f t="shared" si="348"/>
        <v>0</v>
      </c>
      <c r="P4258" s="172">
        <f t="shared" si="352"/>
        <v>0</v>
      </c>
    </row>
    <row r="4259" spans="12:16" ht="15" customHeight="1" x14ac:dyDescent="0.3">
      <c r="L4259" s="171" t="str">
        <f t="shared" si="350"/>
        <v>-</v>
      </c>
      <c r="M4259" s="172">
        <f t="shared" si="349"/>
        <v>0</v>
      </c>
      <c r="N4259" s="172">
        <f t="shared" si="351"/>
        <v>0</v>
      </c>
      <c r="O4259" s="172">
        <f t="shared" si="348"/>
        <v>0</v>
      </c>
      <c r="P4259" s="172">
        <f t="shared" si="352"/>
        <v>0</v>
      </c>
    </row>
    <row r="4260" spans="12:16" ht="15" customHeight="1" x14ac:dyDescent="0.3">
      <c r="L4260" s="171" t="str">
        <f t="shared" si="350"/>
        <v>-</v>
      </c>
      <c r="M4260" s="172">
        <f t="shared" si="349"/>
        <v>0</v>
      </c>
      <c r="N4260" s="172">
        <f t="shared" si="351"/>
        <v>0</v>
      </c>
      <c r="O4260" s="172">
        <f t="shared" si="348"/>
        <v>0</v>
      </c>
      <c r="P4260" s="172">
        <f t="shared" si="352"/>
        <v>0</v>
      </c>
    </row>
    <row r="4261" spans="12:16" ht="15" customHeight="1" x14ac:dyDescent="0.3">
      <c r="L4261" s="171" t="str">
        <f t="shared" si="350"/>
        <v>-</v>
      </c>
      <c r="M4261" s="172">
        <f t="shared" si="349"/>
        <v>0</v>
      </c>
      <c r="N4261" s="172">
        <f t="shared" si="351"/>
        <v>0</v>
      </c>
      <c r="O4261" s="172">
        <f t="shared" si="348"/>
        <v>0</v>
      </c>
      <c r="P4261" s="172">
        <f t="shared" si="352"/>
        <v>0</v>
      </c>
    </row>
    <row r="4262" spans="12:16" ht="15" customHeight="1" x14ac:dyDescent="0.3">
      <c r="L4262" s="171" t="str">
        <f t="shared" si="350"/>
        <v>-</v>
      </c>
      <c r="M4262" s="172">
        <f t="shared" si="349"/>
        <v>0</v>
      </c>
      <c r="N4262" s="172">
        <f t="shared" si="351"/>
        <v>0</v>
      </c>
      <c r="O4262" s="172">
        <f t="shared" si="348"/>
        <v>0</v>
      </c>
      <c r="P4262" s="172">
        <f t="shared" si="352"/>
        <v>0</v>
      </c>
    </row>
    <row r="4263" spans="12:16" ht="15" customHeight="1" x14ac:dyDescent="0.3">
      <c r="L4263" s="171" t="str">
        <f t="shared" si="350"/>
        <v>-</v>
      </c>
      <c r="M4263" s="172">
        <f t="shared" si="349"/>
        <v>0</v>
      </c>
      <c r="N4263" s="172">
        <f t="shared" si="351"/>
        <v>0</v>
      </c>
      <c r="O4263" s="172">
        <f t="shared" si="348"/>
        <v>0</v>
      </c>
      <c r="P4263" s="172">
        <f t="shared" si="352"/>
        <v>0</v>
      </c>
    </row>
    <row r="4264" spans="12:16" ht="15" customHeight="1" x14ac:dyDescent="0.3">
      <c r="L4264" s="171" t="str">
        <f t="shared" si="350"/>
        <v>-</v>
      </c>
      <c r="M4264" s="172">
        <f t="shared" si="349"/>
        <v>0</v>
      </c>
      <c r="N4264" s="172">
        <f t="shared" si="351"/>
        <v>0</v>
      </c>
      <c r="O4264" s="172">
        <f t="shared" si="348"/>
        <v>0</v>
      </c>
      <c r="P4264" s="172">
        <f t="shared" si="352"/>
        <v>0</v>
      </c>
    </row>
    <row r="4265" spans="12:16" ht="15" customHeight="1" x14ac:dyDescent="0.3">
      <c r="L4265" s="171" t="str">
        <f t="shared" si="350"/>
        <v>-</v>
      </c>
      <c r="M4265" s="172">
        <f t="shared" si="349"/>
        <v>0</v>
      </c>
      <c r="N4265" s="172">
        <f t="shared" si="351"/>
        <v>0</v>
      </c>
      <c r="O4265" s="172">
        <f t="shared" si="348"/>
        <v>0</v>
      </c>
      <c r="P4265" s="172">
        <f t="shared" si="352"/>
        <v>0</v>
      </c>
    </row>
    <row r="4266" spans="12:16" ht="15" customHeight="1" x14ac:dyDescent="0.3">
      <c r="L4266" s="171" t="str">
        <f t="shared" si="350"/>
        <v>-</v>
      </c>
      <c r="M4266" s="172">
        <f t="shared" si="349"/>
        <v>0</v>
      </c>
      <c r="N4266" s="172">
        <f t="shared" si="351"/>
        <v>0</v>
      </c>
      <c r="O4266" s="172">
        <f t="shared" si="348"/>
        <v>0</v>
      </c>
      <c r="P4266" s="172">
        <f t="shared" si="352"/>
        <v>0</v>
      </c>
    </row>
    <row r="4267" spans="12:16" ht="15" customHeight="1" x14ac:dyDescent="0.3">
      <c r="L4267" s="171" t="str">
        <f t="shared" si="350"/>
        <v>-</v>
      </c>
      <c r="M4267" s="172">
        <f t="shared" si="349"/>
        <v>0</v>
      </c>
      <c r="N4267" s="172">
        <f t="shared" si="351"/>
        <v>0</v>
      </c>
      <c r="O4267" s="172">
        <f t="shared" si="348"/>
        <v>0</v>
      </c>
      <c r="P4267" s="172">
        <f t="shared" si="352"/>
        <v>0</v>
      </c>
    </row>
    <row r="4268" spans="12:16" ht="15" customHeight="1" x14ac:dyDescent="0.3">
      <c r="L4268" s="171" t="str">
        <f t="shared" si="350"/>
        <v>-</v>
      </c>
      <c r="M4268" s="172">
        <f t="shared" si="349"/>
        <v>0</v>
      </c>
      <c r="N4268" s="172">
        <f t="shared" si="351"/>
        <v>0</v>
      </c>
      <c r="O4268" s="172">
        <f t="shared" si="348"/>
        <v>0</v>
      </c>
      <c r="P4268" s="172">
        <f t="shared" si="352"/>
        <v>0</v>
      </c>
    </row>
    <row r="4269" spans="12:16" ht="15" customHeight="1" x14ac:dyDescent="0.3">
      <c r="L4269" s="171" t="str">
        <f t="shared" si="350"/>
        <v>-</v>
      </c>
      <c r="M4269" s="172">
        <f t="shared" si="349"/>
        <v>0</v>
      </c>
      <c r="N4269" s="172">
        <f t="shared" si="351"/>
        <v>0</v>
      </c>
      <c r="O4269" s="172">
        <f t="shared" si="348"/>
        <v>0</v>
      </c>
      <c r="P4269" s="172">
        <f t="shared" si="352"/>
        <v>0</v>
      </c>
    </row>
    <row r="4270" spans="12:16" ht="15" customHeight="1" x14ac:dyDescent="0.3">
      <c r="L4270" s="171" t="str">
        <f t="shared" si="350"/>
        <v>-</v>
      </c>
      <c r="M4270" s="172">
        <f t="shared" si="349"/>
        <v>0</v>
      </c>
      <c r="N4270" s="172">
        <f t="shared" si="351"/>
        <v>0</v>
      </c>
      <c r="O4270" s="172">
        <f t="shared" si="348"/>
        <v>0</v>
      </c>
      <c r="P4270" s="172">
        <f t="shared" si="352"/>
        <v>0</v>
      </c>
    </row>
    <row r="4271" spans="12:16" ht="15" customHeight="1" x14ac:dyDescent="0.3">
      <c r="L4271" s="171" t="str">
        <f t="shared" si="350"/>
        <v>-</v>
      </c>
      <c r="M4271" s="172">
        <f t="shared" si="349"/>
        <v>0</v>
      </c>
      <c r="N4271" s="172">
        <f t="shared" si="351"/>
        <v>0</v>
      </c>
      <c r="O4271" s="172">
        <f t="shared" si="348"/>
        <v>0</v>
      </c>
      <c r="P4271" s="172">
        <f t="shared" si="352"/>
        <v>0</v>
      </c>
    </row>
    <row r="4272" spans="12:16" ht="15" customHeight="1" x14ac:dyDescent="0.3">
      <c r="L4272" s="171" t="str">
        <f t="shared" si="350"/>
        <v>-</v>
      </c>
      <c r="M4272" s="172">
        <f t="shared" si="349"/>
        <v>0</v>
      </c>
      <c r="N4272" s="172">
        <f t="shared" si="351"/>
        <v>0</v>
      </c>
      <c r="O4272" s="172">
        <f t="shared" si="348"/>
        <v>0</v>
      </c>
      <c r="P4272" s="172">
        <f t="shared" si="352"/>
        <v>0</v>
      </c>
    </row>
    <row r="4273" spans="12:16" ht="15" customHeight="1" x14ac:dyDescent="0.3">
      <c r="L4273" s="171" t="str">
        <f t="shared" si="350"/>
        <v>-</v>
      </c>
      <c r="M4273" s="172">
        <f t="shared" si="349"/>
        <v>0</v>
      </c>
      <c r="N4273" s="172">
        <f t="shared" si="351"/>
        <v>0</v>
      </c>
      <c r="O4273" s="172">
        <f t="shared" si="348"/>
        <v>0</v>
      </c>
      <c r="P4273" s="172">
        <f t="shared" si="352"/>
        <v>0</v>
      </c>
    </row>
    <row r="4274" spans="12:16" ht="15" customHeight="1" x14ac:dyDescent="0.3">
      <c r="L4274" s="171" t="str">
        <f t="shared" si="350"/>
        <v>-</v>
      </c>
      <c r="M4274" s="172">
        <f t="shared" si="349"/>
        <v>0</v>
      </c>
      <c r="N4274" s="172">
        <f t="shared" si="351"/>
        <v>0</v>
      </c>
      <c r="O4274" s="172">
        <f t="shared" si="348"/>
        <v>0</v>
      </c>
      <c r="P4274" s="172">
        <f t="shared" si="352"/>
        <v>0</v>
      </c>
    </row>
    <row r="4275" spans="12:16" ht="15" customHeight="1" x14ac:dyDescent="0.3">
      <c r="L4275" s="171" t="str">
        <f t="shared" si="350"/>
        <v>-</v>
      </c>
      <c r="M4275" s="172">
        <f t="shared" si="349"/>
        <v>0</v>
      </c>
      <c r="N4275" s="172">
        <f t="shared" si="351"/>
        <v>0</v>
      </c>
      <c r="O4275" s="172">
        <f t="shared" si="348"/>
        <v>0</v>
      </c>
      <c r="P4275" s="172">
        <f t="shared" si="352"/>
        <v>0</v>
      </c>
    </row>
    <row r="4276" spans="12:16" ht="15" customHeight="1" x14ac:dyDescent="0.3">
      <c r="L4276" s="171" t="str">
        <f t="shared" si="350"/>
        <v>-</v>
      </c>
      <c r="M4276" s="172">
        <f t="shared" si="349"/>
        <v>0</v>
      </c>
      <c r="N4276" s="172">
        <f t="shared" si="351"/>
        <v>0</v>
      </c>
      <c r="O4276" s="172">
        <f t="shared" si="348"/>
        <v>0</v>
      </c>
      <c r="P4276" s="172">
        <f t="shared" si="352"/>
        <v>0</v>
      </c>
    </row>
    <row r="4277" spans="12:16" ht="15" customHeight="1" x14ac:dyDescent="0.3">
      <c r="L4277" s="171" t="str">
        <f t="shared" si="350"/>
        <v>-</v>
      </c>
      <c r="M4277" s="172">
        <f t="shared" si="349"/>
        <v>0</v>
      </c>
      <c r="N4277" s="172">
        <f t="shared" si="351"/>
        <v>0</v>
      </c>
      <c r="O4277" s="172">
        <f t="shared" si="348"/>
        <v>0</v>
      </c>
      <c r="P4277" s="172">
        <f t="shared" si="352"/>
        <v>0</v>
      </c>
    </row>
    <row r="4278" spans="12:16" ht="15" customHeight="1" x14ac:dyDescent="0.3">
      <c r="L4278" s="171" t="str">
        <f t="shared" si="350"/>
        <v>-</v>
      </c>
      <c r="M4278" s="172">
        <f t="shared" si="349"/>
        <v>0</v>
      </c>
      <c r="N4278" s="172">
        <f t="shared" si="351"/>
        <v>0</v>
      </c>
      <c r="O4278" s="172">
        <f t="shared" si="348"/>
        <v>0</v>
      </c>
      <c r="P4278" s="172">
        <f t="shared" si="352"/>
        <v>0</v>
      </c>
    </row>
    <row r="4279" spans="12:16" ht="15" customHeight="1" x14ac:dyDescent="0.3">
      <c r="L4279" s="171" t="str">
        <f t="shared" si="350"/>
        <v>-</v>
      </c>
      <c r="M4279" s="172">
        <f t="shared" si="349"/>
        <v>0</v>
      </c>
      <c r="N4279" s="172">
        <f t="shared" si="351"/>
        <v>0</v>
      </c>
      <c r="O4279" s="172">
        <f t="shared" si="348"/>
        <v>0</v>
      </c>
      <c r="P4279" s="172">
        <f t="shared" si="352"/>
        <v>0</v>
      </c>
    </row>
    <row r="4280" spans="12:16" ht="15" customHeight="1" x14ac:dyDescent="0.3">
      <c r="L4280" s="171" t="str">
        <f t="shared" si="350"/>
        <v>-</v>
      </c>
      <c r="M4280" s="172">
        <f t="shared" si="349"/>
        <v>0</v>
      </c>
      <c r="N4280" s="172">
        <f t="shared" si="351"/>
        <v>0</v>
      </c>
      <c r="O4280" s="172">
        <f t="shared" si="348"/>
        <v>0</v>
      </c>
      <c r="P4280" s="172">
        <f t="shared" si="352"/>
        <v>0</v>
      </c>
    </row>
    <row r="4281" spans="12:16" ht="15" customHeight="1" x14ac:dyDescent="0.3">
      <c r="L4281" s="171" t="str">
        <f t="shared" si="350"/>
        <v>-</v>
      </c>
      <c r="M4281" s="172">
        <f t="shared" si="349"/>
        <v>0</v>
      </c>
      <c r="N4281" s="172">
        <f t="shared" si="351"/>
        <v>0</v>
      </c>
      <c r="O4281" s="172">
        <f t="shared" si="348"/>
        <v>0</v>
      </c>
      <c r="P4281" s="172">
        <f t="shared" si="352"/>
        <v>0</v>
      </c>
    </row>
    <row r="4282" spans="12:16" ht="15" customHeight="1" x14ac:dyDescent="0.3">
      <c r="L4282" s="171" t="str">
        <f t="shared" si="350"/>
        <v>-</v>
      </c>
      <c r="M4282" s="172">
        <f t="shared" si="349"/>
        <v>0</v>
      </c>
      <c r="N4282" s="172">
        <f t="shared" si="351"/>
        <v>0</v>
      </c>
      <c r="O4282" s="172">
        <f t="shared" si="348"/>
        <v>0</v>
      </c>
      <c r="P4282" s="172">
        <f t="shared" si="352"/>
        <v>0</v>
      </c>
    </row>
    <row r="4283" spans="12:16" ht="15" customHeight="1" x14ac:dyDescent="0.3">
      <c r="L4283" s="171" t="str">
        <f t="shared" si="350"/>
        <v>-</v>
      </c>
      <c r="M4283" s="172">
        <f t="shared" si="349"/>
        <v>0</v>
      </c>
      <c r="N4283" s="172">
        <f t="shared" si="351"/>
        <v>0</v>
      </c>
      <c r="O4283" s="172">
        <f t="shared" si="348"/>
        <v>0</v>
      </c>
      <c r="P4283" s="172">
        <f t="shared" si="352"/>
        <v>0</v>
      </c>
    </row>
    <row r="4284" spans="12:16" ht="15" customHeight="1" x14ac:dyDescent="0.3">
      <c r="L4284" s="171" t="str">
        <f t="shared" si="350"/>
        <v>-</v>
      </c>
      <c r="M4284" s="172">
        <f t="shared" si="349"/>
        <v>0</v>
      </c>
      <c r="N4284" s="172">
        <f t="shared" si="351"/>
        <v>0</v>
      </c>
      <c r="O4284" s="172">
        <f t="shared" si="348"/>
        <v>0</v>
      </c>
      <c r="P4284" s="172">
        <f t="shared" si="352"/>
        <v>0</v>
      </c>
    </row>
    <row r="4285" spans="12:16" ht="15" customHeight="1" x14ac:dyDescent="0.3">
      <c r="L4285" s="171" t="str">
        <f t="shared" si="350"/>
        <v>-</v>
      </c>
      <c r="M4285" s="172">
        <f t="shared" si="349"/>
        <v>0</v>
      </c>
      <c r="N4285" s="172">
        <f t="shared" si="351"/>
        <v>0</v>
      </c>
      <c r="O4285" s="172">
        <f t="shared" si="348"/>
        <v>0</v>
      </c>
      <c r="P4285" s="172">
        <f t="shared" si="352"/>
        <v>0</v>
      </c>
    </row>
    <row r="4286" spans="12:16" ht="15" customHeight="1" x14ac:dyDescent="0.3">
      <c r="L4286" s="171" t="str">
        <f t="shared" si="350"/>
        <v>-</v>
      </c>
      <c r="M4286" s="172">
        <f t="shared" si="349"/>
        <v>0</v>
      </c>
      <c r="N4286" s="172">
        <f t="shared" si="351"/>
        <v>0</v>
      </c>
      <c r="O4286" s="172">
        <f t="shared" si="348"/>
        <v>0</v>
      </c>
      <c r="P4286" s="172">
        <f t="shared" si="352"/>
        <v>0</v>
      </c>
    </row>
    <row r="4287" spans="12:16" ht="15" customHeight="1" x14ac:dyDescent="0.3">
      <c r="L4287" s="171" t="str">
        <f t="shared" si="350"/>
        <v>-</v>
      </c>
      <c r="M4287" s="172">
        <f t="shared" si="349"/>
        <v>0</v>
      </c>
      <c r="N4287" s="172">
        <f t="shared" si="351"/>
        <v>0</v>
      </c>
      <c r="O4287" s="172">
        <f t="shared" si="348"/>
        <v>0</v>
      </c>
      <c r="P4287" s="172">
        <f t="shared" si="352"/>
        <v>0</v>
      </c>
    </row>
    <row r="4288" spans="12:16" ht="15" customHeight="1" x14ac:dyDescent="0.3">
      <c r="L4288" s="171" t="str">
        <f t="shared" si="350"/>
        <v>-</v>
      </c>
      <c r="M4288" s="172">
        <f t="shared" si="349"/>
        <v>0</v>
      </c>
      <c r="N4288" s="172">
        <f t="shared" si="351"/>
        <v>0</v>
      </c>
      <c r="O4288" s="172">
        <f t="shared" si="348"/>
        <v>0</v>
      </c>
      <c r="P4288" s="172">
        <f t="shared" si="352"/>
        <v>0</v>
      </c>
    </row>
    <row r="4289" spans="12:16" ht="15" customHeight="1" x14ac:dyDescent="0.3">
      <c r="L4289" s="171" t="str">
        <f t="shared" si="350"/>
        <v>-</v>
      </c>
      <c r="M4289" s="172">
        <f t="shared" si="349"/>
        <v>0</v>
      </c>
      <c r="N4289" s="172">
        <f t="shared" si="351"/>
        <v>0</v>
      </c>
      <c r="O4289" s="172">
        <f t="shared" si="348"/>
        <v>0</v>
      </c>
      <c r="P4289" s="172">
        <f t="shared" si="352"/>
        <v>0</v>
      </c>
    </row>
    <row r="4290" spans="12:16" ht="15" customHeight="1" x14ac:dyDescent="0.3">
      <c r="L4290" s="171" t="str">
        <f t="shared" si="350"/>
        <v>-</v>
      </c>
      <c r="M4290" s="172">
        <f t="shared" si="349"/>
        <v>0</v>
      </c>
      <c r="N4290" s="172">
        <f t="shared" si="351"/>
        <v>0</v>
      </c>
      <c r="O4290" s="172">
        <f t="shared" si="348"/>
        <v>0</v>
      </c>
      <c r="P4290" s="172">
        <f t="shared" si="352"/>
        <v>0</v>
      </c>
    </row>
    <row r="4291" spans="12:16" ht="15" customHeight="1" x14ac:dyDescent="0.3">
      <c r="L4291" s="171" t="str">
        <f t="shared" si="350"/>
        <v>-</v>
      </c>
      <c r="M4291" s="172">
        <f t="shared" si="349"/>
        <v>0</v>
      </c>
      <c r="N4291" s="172">
        <f t="shared" si="351"/>
        <v>0</v>
      </c>
      <c r="O4291" s="172">
        <f t="shared" si="348"/>
        <v>0</v>
      </c>
      <c r="P4291" s="172">
        <f t="shared" si="352"/>
        <v>0</v>
      </c>
    </row>
    <row r="4292" spans="12:16" ht="15" customHeight="1" x14ac:dyDescent="0.3">
      <c r="L4292" s="171" t="str">
        <f t="shared" si="350"/>
        <v>-</v>
      </c>
      <c r="M4292" s="172">
        <f t="shared" si="349"/>
        <v>0</v>
      </c>
      <c r="N4292" s="172">
        <f t="shared" si="351"/>
        <v>0</v>
      </c>
      <c r="O4292" s="172">
        <f t="shared" si="348"/>
        <v>0</v>
      </c>
      <c r="P4292" s="172">
        <f t="shared" si="352"/>
        <v>0</v>
      </c>
    </row>
    <row r="4293" spans="12:16" ht="15" customHeight="1" x14ac:dyDescent="0.3">
      <c r="L4293" s="171" t="str">
        <f t="shared" si="350"/>
        <v>-</v>
      </c>
      <c r="M4293" s="172">
        <f t="shared" si="349"/>
        <v>0</v>
      </c>
      <c r="N4293" s="172">
        <f t="shared" si="351"/>
        <v>0</v>
      </c>
      <c r="O4293" s="172">
        <f t="shared" si="348"/>
        <v>0</v>
      </c>
      <c r="P4293" s="172">
        <f t="shared" si="352"/>
        <v>0</v>
      </c>
    </row>
    <row r="4294" spans="12:16" ht="15" customHeight="1" x14ac:dyDescent="0.3">
      <c r="L4294" s="171" t="str">
        <f t="shared" si="350"/>
        <v>-</v>
      </c>
      <c r="M4294" s="172">
        <f t="shared" si="349"/>
        <v>0</v>
      </c>
      <c r="N4294" s="172">
        <f t="shared" si="351"/>
        <v>0</v>
      </c>
      <c r="O4294" s="172">
        <f t="shared" si="348"/>
        <v>0</v>
      </c>
      <c r="P4294" s="172">
        <f t="shared" si="352"/>
        <v>0</v>
      </c>
    </row>
    <row r="4295" spans="12:16" ht="15" customHeight="1" x14ac:dyDescent="0.3">
      <c r="L4295" s="171" t="str">
        <f t="shared" si="350"/>
        <v>-</v>
      </c>
      <c r="M4295" s="172">
        <f t="shared" si="349"/>
        <v>0</v>
      </c>
      <c r="N4295" s="172">
        <f t="shared" si="351"/>
        <v>0</v>
      </c>
      <c r="O4295" s="172">
        <f t="shared" si="348"/>
        <v>0</v>
      </c>
      <c r="P4295" s="172">
        <f t="shared" si="352"/>
        <v>0</v>
      </c>
    </row>
    <row r="4296" spans="12:16" ht="15" customHeight="1" x14ac:dyDescent="0.3">
      <c r="L4296" s="171" t="str">
        <f t="shared" si="350"/>
        <v>-</v>
      </c>
      <c r="M4296" s="172">
        <f t="shared" si="349"/>
        <v>0</v>
      </c>
      <c r="N4296" s="172">
        <f t="shared" si="351"/>
        <v>0</v>
      </c>
      <c r="O4296" s="172">
        <f t="shared" si="348"/>
        <v>0</v>
      </c>
      <c r="P4296" s="172">
        <f t="shared" si="352"/>
        <v>0</v>
      </c>
    </row>
    <row r="4297" spans="12:16" ht="15" customHeight="1" x14ac:dyDescent="0.3">
      <c r="L4297" s="171" t="str">
        <f t="shared" si="350"/>
        <v>-</v>
      </c>
      <c r="M4297" s="172">
        <f t="shared" si="349"/>
        <v>0</v>
      </c>
      <c r="N4297" s="172">
        <f t="shared" si="351"/>
        <v>0</v>
      </c>
      <c r="O4297" s="172">
        <f t="shared" si="348"/>
        <v>0</v>
      </c>
      <c r="P4297" s="172">
        <f t="shared" si="352"/>
        <v>0</v>
      </c>
    </row>
    <row r="4298" spans="12:16" ht="15" customHeight="1" x14ac:dyDescent="0.3">
      <c r="L4298" s="171" t="str">
        <f t="shared" si="350"/>
        <v>-</v>
      </c>
      <c r="M4298" s="172">
        <f t="shared" si="349"/>
        <v>0</v>
      </c>
      <c r="N4298" s="172">
        <f t="shared" si="351"/>
        <v>0</v>
      </c>
      <c r="O4298" s="172">
        <f t="shared" si="348"/>
        <v>0</v>
      </c>
      <c r="P4298" s="172">
        <f t="shared" si="352"/>
        <v>0</v>
      </c>
    </row>
    <row r="4299" spans="12:16" ht="15" customHeight="1" x14ac:dyDescent="0.3">
      <c r="L4299" s="171" t="str">
        <f t="shared" si="350"/>
        <v>-</v>
      </c>
      <c r="M4299" s="172">
        <f t="shared" si="349"/>
        <v>0</v>
      </c>
      <c r="N4299" s="172">
        <f t="shared" si="351"/>
        <v>0</v>
      </c>
      <c r="O4299" s="172">
        <f t="shared" ref="O4299:O4362" si="353">IFERROR(IF(ISNUMBER(N4298),N4298,$E$8)*IF(L4299&gt;=$J$8,$E$12,$E$12)/IF(MOD(YEAR(L4299),4),365,366)*IF(ISBLANK(L4298),L4299-$F$5,L4299-L4298),0)</f>
        <v>0</v>
      </c>
      <c r="P4299" s="172">
        <f t="shared" si="352"/>
        <v>0</v>
      </c>
    </row>
    <row r="4300" spans="12:16" ht="15" customHeight="1" x14ac:dyDescent="0.3">
      <c r="L4300" s="171" t="str">
        <f t="shared" si="350"/>
        <v>-</v>
      </c>
      <c r="M4300" s="172">
        <f t="shared" si="349"/>
        <v>0</v>
      </c>
      <c r="N4300" s="172">
        <f t="shared" si="351"/>
        <v>0</v>
      </c>
      <c r="O4300" s="172">
        <f t="shared" si="353"/>
        <v>0</v>
      </c>
      <c r="P4300" s="172">
        <f t="shared" si="352"/>
        <v>0</v>
      </c>
    </row>
    <row r="4301" spans="12:16" ht="15" customHeight="1" x14ac:dyDescent="0.3">
      <c r="L4301" s="171" t="str">
        <f t="shared" si="350"/>
        <v>-</v>
      </c>
      <c r="M4301" s="172">
        <f t="shared" si="349"/>
        <v>0</v>
      </c>
      <c r="N4301" s="172">
        <f t="shared" si="351"/>
        <v>0</v>
      </c>
      <c r="O4301" s="172">
        <f t="shared" si="353"/>
        <v>0</v>
      </c>
      <c r="P4301" s="172">
        <f t="shared" si="352"/>
        <v>0</v>
      </c>
    </row>
    <row r="4302" spans="12:16" ht="15" customHeight="1" x14ac:dyDescent="0.3">
      <c r="L4302" s="171" t="str">
        <f t="shared" si="350"/>
        <v>-</v>
      </c>
      <c r="M4302" s="172">
        <f t="shared" si="349"/>
        <v>0</v>
      </c>
      <c r="N4302" s="172">
        <f t="shared" si="351"/>
        <v>0</v>
      </c>
      <c r="O4302" s="172">
        <f t="shared" si="353"/>
        <v>0</v>
      </c>
      <c r="P4302" s="172">
        <f t="shared" si="352"/>
        <v>0</v>
      </c>
    </row>
    <row r="4303" spans="12:16" ht="15" customHeight="1" x14ac:dyDescent="0.3">
      <c r="L4303" s="171" t="str">
        <f t="shared" si="350"/>
        <v>-</v>
      </c>
      <c r="M4303" s="172">
        <f t="shared" si="349"/>
        <v>0</v>
      </c>
      <c r="N4303" s="172">
        <f t="shared" si="351"/>
        <v>0</v>
      </c>
      <c r="O4303" s="172">
        <f t="shared" si="353"/>
        <v>0</v>
      </c>
      <c r="P4303" s="172">
        <f t="shared" si="352"/>
        <v>0</v>
      </c>
    </row>
    <row r="4304" spans="12:16" ht="15" customHeight="1" x14ac:dyDescent="0.3">
      <c r="L4304" s="171" t="str">
        <f t="shared" si="350"/>
        <v>-</v>
      </c>
      <c r="M4304" s="172">
        <f t="shared" si="349"/>
        <v>0</v>
      </c>
      <c r="N4304" s="172">
        <f t="shared" si="351"/>
        <v>0</v>
      </c>
      <c r="O4304" s="172">
        <f t="shared" si="353"/>
        <v>0</v>
      </c>
      <c r="P4304" s="172">
        <f t="shared" si="352"/>
        <v>0</v>
      </c>
    </row>
    <row r="4305" spans="12:16" ht="15" customHeight="1" x14ac:dyDescent="0.3">
      <c r="L4305" s="171" t="str">
        <f t="shared" si="350"/>
        <v>-</v>
      </c>
      <c r="M4305" s="172">
        <f t="shared" si="349"/>
        <v>0</v>
      </c>
      <c r="N4305" s="172">
        <f t="shared" si="351"/>
        <v>0</v>
      </c>
      <c r="O4305" s="172">
        <f t="shared" si="353"/>
        <v>0</v>
      </c>
      <c r="P4305" s="172">
        <f t="shared" si="352"/>
        <v>0</v>
      </c>
    </row>
    <row r="4306" spans="12:16" ht="15" customHeight="1" x14ac:dyDescent="0.3">
      <c r="L4306" s="171" t="str">
        <f t="shared" si="350"/>
        <v>-</v>
      </c>
      <c r="M4306" s="172">
        <f t="shared" si="349"/>
        <v>0</v>
      </c>
      <c r="N4306" s="172">
        <f t="shared" si="351"/>
        <v>0</v>
      </c>
      <c r="O4306" s="172">
        <f t="shared" si="353"/>
        <v>0</v>
      </c>
      <c r="P4306" s="172">
        <f t="shared" si="352"/>
        <v>0</v>
      </c>
    </row>
    <row r="4307" spans="12:16" ht="15" customHeight="1" x14ac:dyDescent="0.3">
      <c r="L4307" s="171" t="str">
        <f t="shared" si="350"/>
        <v>-</v>
      </c>
      <c r="M4307" s="172">
        <f t="shared" ref="M4307:M4370" si="354">IFERROR(VLOOKUP(L4307,$B$19:$E$80,4,FALSE),0)</f>
        <v>0</v>
      </c>
      <c r="N4307" s="172">
        <f t="shared" si="351"/>
        <v>0</v>
      </c>
      <c r="O4307" s="172">
        <f t="shared" si="353"/>
        <v>0</v>
      </c>
      <c r="P4307" s="172">
        <f t="shared" si="352"/>
        <v>0</v>
      </c>
    </row>
    <row r="4308" spans="12:16" ht="15" customHeight="1" x14ac:dyDescent="0.3">
      <c r="L4308" s="171" t="str">
        <f t="shared" ref="L4308:L4371" si="355">IFERROR(IF(MAX(L4307+1,$F$5+1)&gt;$J$10,"-",MAX(L4307+1,$F$5+1)),"-")</f>
        <v>-</v>
      </c>
      <c r="M4308" s="172">
        <f t="shared" si="354"/>
        <v>0</v>
      </c>
      <c r="N4308" s="172">
        <f t="shared" ref="N4308:N4371" si="356">IF(ISNUMBER(N4307),N4307-M4308,$E$8)</f>
        <v>0</v>
      </c>
      <c r="O4308" s="172">
        <f t="shared" si="353"/>
        <v>0</v>
      </c>
      <c r="P4308" s="172">
        <f t="shared" ref="P4308:P4371" si="357">IFERROR(IF(ISNUMBER(N4307),N4307,$E$8)*3%/IF(MOD(YEAR(L4308),4),365,366)*IF(ISBLANK(L4307),(L4308-$F$5),L4308-L4307),0)</f>
        <v>0</v>
      </c>
    </row>
    <row r="4309" spans="12:16" ht="15" customHeight="1" x14ac:dyDescent="0.3">
      <c r="L4309" s="171" t="str">
        <f t="shared" si="355"/>
        <v>-</v>
      </c>
      <c r="M4309" s="172">
        <f t="shared" si="354"/>
        <v>0</v>
      </c>
      <c r="N4309" s="172">
        <f t="shared" si="356"/>
        <v>0</v>
      </c>
      <c r="O4309" s="172">
        <f t="shared" si="353"/>
        <v>0</v>
      </c>
      <c r="P4309" s="172">
        <f t="shared" si="357"/>
        <v>0</v>
      </c>
    </row>
    <row r="4310" spans="12:16" ht="15" customHeight="1" x14ac:dyDescent="0.3">
      <c r="L4310" s="171" t="str">
        <f t="shared" si="355"/>
        <v>-</v>
      </c>
      <c r="M4310" s="172">
        <f t="shared" si="354"/>
        <v>0</v>
      </c>
      <c r="N4310" s="172">
        <f t="shared" si="356"/>
        <v>0</v>
      </c>
      <c r="O4310" s="172">
        <f t="shared" si="353"/>
        <v>0</v>
      </c>
      <c r="P4310" s="172">
        <f t="shared" si="357"/>
        <v>0</v>
      </c>
    </row>
    <row r="4311" spans="12:16" ht="15" customHeight="1" x14ac:dyDescent="0.3">
      <c r="L4311" s="171" t="str">
        <f t="shared" si="355"/>
        <v>-</v>
      </c>
      <c r="M4311" s="172">
        <f t="shared" si="354"/>
        <v>0</v>
      </c>
      <c r="N4311" s="172">
        <f t="shared" si="356"/>
        <v>0</v>
      </c>
      <c r="O4311" s="172">
        <f t="shared" si="353"/>
        <v>0</v>
      </c>
      <c r="P4311" s="172">
        <f t="shared" si="357"/>
        <v>0</v>
      </c>
    </row>
    <row r="4312" spans="12:16" ht="15" customHeight="1" x14ac:dyDescent="0.3">
      <c r="L4312" s="171" t="str">
        <f t="shared" si="355"/>
        <v>-</v>
      </c>
      <c r="M4312" s="172">
        <f t="shared" si="354"/>
        <v>0</v>
      </c>
      <c r="N4312" s="172">
        <f t="shared" si="356"/>
        <v>0</v>
      </c>
      <c r="O4312" s="172">
        <f t="shared" si="353"/>
        <v>0</v>
      </c>
      <c r="P4312" s="172">
        <f t="shared" si="357"/>
        <v>0</v>
      </c>
    </row>
    <row r="4313" spans="12:16" ht="15" customHeight="1" x14ac:dyDescent="0.3">
      <c r="L4313" s="171" t="str">
        <f t="shared" si="355"/>
        <v>-</v>
      </c>
      <c r="M4313" s="172">
        <f t="shared" si="354"/>
        <v>0</v>
      </c>
      <c r="N4313" s="172">
        <f t="shared" si="356"/>
        <v>0</v>
      </c>
      <c r="O4313" s="172">
        <f t="shared" si="353"/>
        <v>0</v>
      </c>
      <c r="P4313" s="172">
        <f t="shared" si="357"/>
        <v>0</v>
      </c>
    </row>
    <row r="4314" spans="12:16" ht="15" customHeight="1" x14ac:dyDescent="0.3">
      <c r="L4314" s="171" t="str">
        <f t="shared" si="355"/>
        <v>-</v>
      </c>
      <c r="M4314" s="172">
        <f t="shared" si="354"/>
        <v>0</v>
      </c>
      <c r="N4314" s="172">
        <f t="shared" si="356"/>
        <v>0</v>
      </c>
      <c r="O4314" s="172">
        <f t="shared" si="353"/>
        <v>0</v>
      </c>
      <c r="P4314" s="172">
        <f t="shared" si="357"/>
        <v>0</v>
      </c>
    </row>
    <row r="4315" spans="12:16" ht="15" customHeight="1" x14ac:dyDescent="0.3">
      <c r="L4315" s="171" t="str">
        <f t="shared" si="355"/>
        <v>-</v>
      </c>
      <c r="M4315" s="172">
        <f t="shared" si="354"/>
        <v>0</v>
      </c>
      <c r="N4315" s="172">
        <f t="shared" si="356"/>
        <v>0</v>
      </c>
      <c r="O4315" s="172">
        <f t="shared" si="353"/>
        <v>0</v>
      </c>
      <c r="P4315" s="172">
        <f t="shared" si="357"/>
        <v>0</v>
      </c>
    </row>
    <row r="4316" spans="12:16" ht="15" customHeight="1" x14ac:dyDescent="0.3">
      <c r="L4316" s="171" t="str">
        <f t="shared" si="355"/>
        <v>-</v>
      </c>
      <c r="M4316" s="172">
        <f t="shared" si="354"/>
        <v>0</v>
      </c>
      <c r="N4316" s="172">
        <f t="shared" si="356"/>
        <v>0</v>
      </c>
      <c r="O4316" s="172">
        <f t="shared" si="353"/>
        <v>0</v>
      </c>
      <c r="P4316" s="172">
        <f t="shared" si="357"/>
        <v>0</v>
      </c>
    </row>
    <row r="4317" spans="12:16" ht="15" customHeight="1" x14ac:dyDescent="0.3">
      <c r="L4317" s="171" t="str">
        <f t="shared" si="355"/>
        <v>-</v>
      </c>
      <c r="M4317" s="172">
        <f t="shared" si="354"/>
        <v>0</v>
      </c>
      <c r="N4317" s="172">
        <f t="shared" si="356"/>
        <v>0</v>
      </c>
      <c r="O4317" s="172">
        <f t="shared" si="353"/>
        <v>0</v>
      </c>
      <c r="P4317" s="172">
        <f t="shared" si="357"/>
        <v>0</v>
      </c>
    </row>
    <row r="4318" spans="12:16" ht="15" customHeight="1" x14ac:dyDescent="0.3">
      <c r="L4318" s="171" t="str">
        <f t="shared" si="355"/>
        <v>-</v>
      </c>
      <c r="M4318" s="172">
        <f t="shared" si="354"/>
        <v>0</v>
      </c>
      <c r="N4318" s="172">
        <f t="shared" si="356"/>
        <v>0</v>
      </c>
      <c r="O4318" s="172">
        <f t="shared" si="353"/>
        <v>0</v>
      </c>
      <c r="P4318" s="172">
        <f t="shared" si="357"/>
        <v>0</v>
      </c>
    </row>
    <row r="4319" spans="12:16" ht="15" customHeight="1" x14ac:dyDescent="0.3">
      <c r="L4319" s="171" t="str">
        <f t="shared" si="355"/>
        <v>-</v>
      </c>
      <c r="M4319" s="172">
        <f t="shared" si="354"/>
        <v>0</v>
      </c>
      <c r="N4319" s="172">
        <f t="shared" si="356"/>
        <v>0</v>
      </c>
      <c r="O4319" s="172">
        <f t="shared" si="353"/>
        <v>0</v>
      </c>
      <c r="P4319" s="172">
        <f t="shared" si="357"/>
        <v>0</v>
      </c>
    </row>
    <row r="4320" spans="12:16" ht="15" customHeight="1" x14ac:dyDescent="0.3">
      <c r="L4320" s="171" t="str">
        <f t="shared" si="355"/>
        <v>-</v>
      </c>
      <c r="M4320" s="172">
        <f t="shared" si="354"/>
        <v>0</v>
      </c>
      <c r="N4320" s="172">
        <f t="shared" si="356"/>
        <v>0</v>
      </c>
      <c r="O4320" s="172">
        <f t="shared" si="353"/>
        <v>0</v>
      </c>
      <c r="P4320" s="172">
        <f t="shared" si="357"/>
        <v>0</v>
      </c>
    </row>
    <row r="4321" spans="12:16" ht="15" customHeight="1" x14ac:dyDescent="0.3">
      <c r="L4321" s="171" t="str">
        <f t="shared" si="355"/>
        <v>-</v>
      </c>
      <c r="M4321" s="172">
        <f t="shared" si="354"/>
        <v>0</v>
      </c>
      <c r="N4321" s="172">
        <f t="shared" si="356"/>
        <v>0</v>
      </c>
      <c r="O4321" s="172">
        <f t="shared" si="353"/>
        <v>0</v>
      </c>
      <c r="P4321" s="172">
        <f t="shared" si="357"/>
        <v>0</v>
      </c>
    </row>
    <row r="4322" spans="12:16" ht="15" customHeight="1" x14ac:dyDescent="0.3">
      <c r="L4322" s="171" t="str">
        <f t="shared" si="355"/>
        <v>-</v>
      </c>
      <c r="M4322" s="172">
        <f t="shared" si="354"/>
        <v>0</v>
      </c>
      <c r="N4322" s="172">
        <f t="shared" si="356"/>
        <v>0</v>
      </c>
      <c r="O4322" s="172">
        <f t="shared" si="353"/>
        <v>0</v>
      </c>
      <c r="P4322" s="172">
        <f t="shared" si="357"/>
        <v>0</v>
      </c>
    </row>
    <row r="4323" spans="12:16" ht="15" customHeight="1" x14ac:dyDescent="0.3">
      <c r="L4323" s="171" t="str">
        <f t="shared" si="355"/>
        <v>-</v>
      </c>
      <c r="M4323" s="172">
        <f t="shared" si="354"/>
        <v>0</v>
      </c>
      <c r="N4323" s="172">
        <f t="shared" si="356"/>
        <v>0</v>
      </c>
      <c r="O4323" s="172">
        <f t="shared" si="353"/>
        <v>0</v>
      </c>
      <c r="P4323" s="172">
        <f t="shared" si="357"/>
        <v>0</v>
      </c>
    </row>
    <row r="4324" spans="12:16" ht="15" customHeight="1" x14ac:dyDescent="0.3">
      <c r="L4324" s="171" t="str">
        <f t="shared" si="355"/>
        <v>-</v>
      </c>
      <c r="M4324" s="172">
        <f t="shared" si="354"/>
        <v>0</v>
      </c>
      <c r="N4324" s="172">
        <f t="shared" si="356"/>
        <v>0</v>
      </c>
      <c r="O4324" s="172">
        <f t="shared" si="353"/>
        <v>0</v>
      </c>
      <c r="P4324" s="172">
        <f t="shared" si="357"/>
        <v>0</v>
      </c>
    </row>
    <row r="4325" spans="12:16" ht="15" customHeight="1" x14ac:dyDescent="0.3">
      <c r="L4325" s="171" t="str">
        <f t="shared" si="355"/>
        <v>-</v>
      </c>
      <c r="M4325" s="172">
        <f t="shared" si="354"/>
        <v>0</v>
      </c>
      <c r="N4325" s="172">
        <f t="shared" si="356"/>
        <v>0</v>
      </c>
      <c r="O4325" s="172">
        <f t="shared" si="353"/>
        <v>0</v>
      </c>
      <c r="P4325" s="172">
        <f t="shared" si="357"/>
        <v>0</v>
      </c>
    </row>
    <row r="4326" spans="12:16" ht="15" customHeight="1" x14ac:dyDescent="0.3">
      <c r="L4326" s="171" t="str">
        <f t="shared" si="355"/>
        <v>-</v>
      </c>
      <c r="M4326" s="172">
        <f t="shared" si="354"/>
        <v>0</v>
      </c>
      <c r="N4326" s="172">
        <f t="shared" si="356"/>
        <v>0</v>
      </c>
      <c r="O4326" s="172">
        <f t="shared" si="353"/>
        <v>0</v>
      </c>
      <c r="P4326" s="172">
        <f t="shared" si="357"/>
        <v>0</v>
      </c>
    </row>
    <row r="4327" spans="12:16" ht="15" customHeight="1" x14ac:dyDescent="0.3">
      <c r="L4327" s="171" t="str">
        <f t="shared" si="355"/>
        <v>-</v>
      </c>
      <c r="M4327" s="172">
        <f t="shared" si="354"/>
        <v>0</v>
      </c>
      <c r="N4327" s="172">
        <f t="shared" si="356"/>
        <v>0</v>
      </c>
      <c r="O4327" s="172">
        <f t="shared" si="353"/>
        <v>0</v>
      </c>
      <c r="P4327" s="172">
        <f t="shared" si="357"/>
        <v>0</v>
      </c>
    </row>
    <row r="4328" spans="12:16" ht="15" customHeight="1" x14ac:dyDescent="0.3">
      <c r="L4328" s="171" t="str">
        <f t="shared" si="355"/>
        <v>-</v>
      </c>
      <c r="M4328" s="172">
        <f t="shared" si="354"/>
        <v>0</v>
      </c>
      <c r="N4328" s="172">
        <f t="shared" si="356"/>
        <v>0</v>
      </c>
      <c r="O4328" s="172">
        <f t="shared" si="353"/>
        <v>0</v>
      </c>
      <c r="P4328" s="172">
        <f t="shared" si="357"/>
        <v>0</v>
      </c>
    </row>
    <row r="4329" spans="12:16" ht="15" customHeight="1" x14ac:dyDescent="0.3">
      <c r="L4329" s="171" t="str">
        <f t="shared" si="355"/>
        <v>-</v>
      </c>
      <c r="M4329" s="172">
        <f t="shared" si="354"/>
        <v>0</v>
      </c>
      <c r="N4329" s="172">
        <f t="shared" si="356"/>
        <v>0</v>
      </c>
      <c r="O4329" s="172">
        <f t="shared" si="353"/>
        <v>0</v>
      </c>
      <c r="P4329" s="172">
        <f t="shared" si="357"/>
        <v>0</v>
      </c>
    </row>
    <row r="4330" spans="12:16" ht="15" customHeight="1" x14ac:dyDescent="0.3">
      <c r="L4330" s="171" t="str">
        <f t="shared" si="355"/>
        <v>-</v>
      </c>
      <c r="M4330" s="172">
        <f t="shared" si="354"/>
        <v>0</v>
      </c>
      <c r="N4330" s="172">
        <f t="shared" si="356"/>
        <v>0</v>
      </c>
      <c r="O4330" s="172">
        <f t="shared" si="353"/>
        <v>0</v>
      </c>
      <c r="P4330" s="172">
        <f t="shared" si="357"/>
        <v>0</v>
      </c>
    </row>
    <row r="4331" spans="12:16" ht="15" customHeight="1" x14ac:dyDescent="0.3">
      <c r="L4331" s="171" t="str">
        <f t="shared" si="355"/>
        <v>-</v>
      </c>
      <c r="M4331" s="172">
        <f t="shared" si="354"/>
        <v>0</v>
      </c>
      <c r="N4331" s="172">
        <f t="shared" si="356"/>
        <v>0</v>
      </c>
      <c r="O4331" s="172">
        <f t="shared" si="353"/>
        <v>0</v>
      </c>
      <c r="P4331" s="172">
        <f t="shared" si="357"/>
        <v>0</v>
      </c>
    </row>
    <row r="4332" spans="12:16" ht="15" customHeight="1" x14ac:dyDescent="0.3">
      <c r="L4332" s="171" t="str">
        <f t="shared" si="355"/>
        <v>-</v>
      </c>
      <c r="M4332" s="172">
        <f t="shared" si="354"/>
        <v>0</v>
      </c>
      <c r="N4332" s="172">
        <f t="shared" si="356"/>
        <v>0</v>
      </c>
      <c r="O4332" s="172">
        <f t="shared" si="353"/>
        <v>0</v>
      </c>
      <c r="P4332" s="172">
        <f t="shared" si="357"/>
        <v>0</v>
      </c>
    </row>
    <row r="4333" spans="12:16" ht="15" customHeight="1" x14ac:dyDescent="0.3">
      <c r="L4333" s="171" t="str">
        <f t="shared" si="355"/>
        <v>-</v>
      </c>
      <c r="M4333" s="172">
        <f t="shared" si="354"/>
        <v>0</v>
      </c>
      <c r="N4333" s="172">
        <f t="shared" si="356"/>
        <v>0</v>
      </c>
      <c r="O4333" s="172">
        <f t="shared" si="353"/>
        <v>0</v>
      </c>
      <c r="P4333" s="172">
        <f t="shared" si="357"/>
        <v>0</v>
      </c>
    </row>
    <row r="4334" spans="12:16" ht="15" customHeight="1" x14ac:dyDescent="0.3">
      <c r="L4334" s="171" t="str">
        <f t="shared" si="355"/>
        <v>-</v>
      </c>
      <c r="M4334" s="172">
        <f t="shared" si="354"/>
        <v>0</v>
      </c>
      <c r="N4334" s="172">
        <f t="shared" si="356"/>
        <v>0</v>
      </c>
      <c r="O4334" s="172">
        <f t="shared" si="353"/>
        <v>0</v>
      </c>
      <c r="P4334" s="172">
        <f t="shared" si="357"/>
        <v>0</v>
      </c>
    </row>
    <row r="4335" spans="12:16" ht="15" customHeight="1" x14ac:dyDescent="0.3">
      <c r="L4335" s="171" t="str">
        <f t="shared" si="355"/>
        <v>-</v>
      </c>
      <c r="M4335" s="172">
        <f t="shared" si="354"/>
        <v>0</v>
      </c>
      <c r="N4335" s="172">
        <f t="shared" si="356"/>
        <v>0</v>
      </c>
      <c r="O4335" s="172">
        <f t="shared" si="353"/>
        <v>0</v>
      </c>
      <c r="P4335" s="172">
        <f t="shared" si="357"/>
        <v>0</v>
      </c>
    </row>
    <row r="4336" spans="12:16" ht="15" customHeight="1" x14ac:dyDescent="0.3">
      <c r="L4336" s="171" t="str">
        <f t="shared" si="355"/>
        <v>-</v>
      </c>
      <c r="M4336" s="172">
        <f t="shared" si="354"/>
        <v>0</v>
      </c>
      <c r="N4336" s="172">
        <f t="shared" si="356"/>
        <v>0</v>
      </c>
      <c r="O4336" s="172">
        <f t="shared" si="353"/>
        <v>0</v>
      </c>
      <c r="P4336" s="172">
        <f t="shared" si="357"/>
        <v>0</v>
      </c>
    </row>
    <row r="4337" spans="12:16" ht="15" customHeight="1" x14ac:dyDescent="0.3">
      <c r="L4337" s="171" t="str">
        <f t="shared" si="355"/>
        <v>-</v>
      </c>
      <c r="M4337" s="172">
        <f t="shared" si="354"/>
        <v>0</v>
      </c>
      <c r="N4337" s="172">
        <f t="shared" si="356"/>
        <v>0</v>
      </c>
      <c r="O4337" s="172">
        <f t="shared" si="353"/>
        <v>0</v>
      </c>
      <c r="P4337" s="172">
        <f t="shared" si="357"/>
        <v>0</v>
      </c>
    </row>
    <row r="4338" spans="12:16" ht="15" customHeight="1" x14ac:dyDescent="0.3">
      <c r="L4338" s="171" t="str">
        <f t="shared" si="355"/>
        <v>-</v>
      </c>
      <c r="M4338" s="172">
        <f t="shared" si="354"/>
        <v>0</v>
      </c>
      <c r="N4338" s="172">
        <f t="shared" si="356"/>
        <v>0</v>
      </c>
      <c r="O4338" s="172">
        <f t="shared" si="353"/>
        <v>0</v>
      </c>
      <c r="P4338" s="172">
        <f t="shared" si="357"/>
        <v>0</v>
      </c>
    </row>
    <row r="4339" spans="12:16" ht="15" customHeight="1" x14ac:dyDescent="0.3">
      <c r="L4339" s="171" t="str">
        <f t="shared" si="355"/>
        <v>-</v>
      </c>
      <c r="M4339" s="172">
        <f t="shared" si="354"/>
        <v>0</v>
      </c>
      <c r="N4339" s="172">
        <f t="shared" si="356"/>
        <v>0</v>
      </c>
      <c r="O4339" s="172">
        <f t="shared" si="353"/>
        <v>0</v>
      </c>
      <c r="P4339" s="172">
        <f t="shared" si="357"/>
        <v>0</v>
      </c>
    </row>
    <row r="4340" spans="12:16" ht="15" customHeight="1" x14ac:dyDescent="0.3">
      <c r="L4340" s="171" t="str">
        <f t="shared" si="355"/>
        <v>-</v>
      </c>
      <c r="M4340" s="172">
        <f t="shared" si="354"/>
        <v>0</v>
      </c>
      <c r="N4340" s="172">
        <f t="shared" si="356"/>
        <v>0</v>
      </c>
      <c r="O4340" s="172">
        <f t="shared" si="353"/>
        <v>0</v>
      </c>
      <c r="P4340" s="172">
        <f t="shared" si="357"/>
        <v>0</v>
      </c>
    </row>
    <row r="4341" spans="12:16" ht="15" customHeight="1" x14ac:dyDescent="0.3">
      <c r="L4341" s="171" t="str">
        <f t="shared" si="355"/>
        <v>-</v>
      </c>
      <c r="M4341" s="172">
        <f t="shared" si="354"/>
        <v>0</v>
      </c>
      <c r="N4341" s="172">
        <f t="shared" si="356"/>
        <v>0</v>
      </c>
      <c r="O4341" s="172">
        <f t="shared" si="353"/>
        <v>0</v>
      </c>
      <c r="P4341" s="172">
        <f t="shared" si="357"/>
        <v>0</v>
      </c>
    </row>
    <row r="4342" spans="12:16" ht="15" customHeight="1" x14ac:dyDescent="0.3">
      <c r="L4342" s="171" t="str">
        <f t="shared" si="355"/>
        <v>-</v>
      </c>
      <c r="M4342" s="172">
        <f t="shared" si="354"/>
        <v>0</v>
      </c>
      <c r="N4342" s="172">
        <f t="shared" si="356"/>
        <v>0</v>
      </c>
      <c r="O4342" s="172">
        <f t="shared" si="353"/>
        <v>0</v>
      </c>
      <c r="P4342" s="172">
        <f t="shared" si="357"/>
        <v>0</v>
      </c>
    </row>
    <row r="4343" spans="12:16" ht="15" customHeight="1" x14ac:dyDescent="0.3">
      <c r="L4343" s="171" t="str">
        <f t="shared" si="355"/>
        <v>-</v>
      </c>
      <c r="M4343" s="172">
        <f t="shared" si="354"/>
        <v>0</v>
      </c>
      <c r="N4343" s="172">
        <f t="shared" si="356"/>
        <v>0</v>
      </c>
      <c r="O4343" s="172">
        <f t="shared" si="353"/>
        <v>0</v>
      </c>
      <c r="P4343" s="172">
        <f t="shared" si="357"/>
        <v>0</v>
      </c>
    </row>
    <row r="4344" spans="12:16" ht="15" customHeight="1" x14ac:dyDescent="0.3">
      <c r="L4344" s="171" t="str">
        <f t="shared" si="355"/>
        <v>-</v>
      </c>
      <c r="M4344" s="172">
        <f t="shared" si="354"/>
        <v>0</v>
      </c>
      <c r="N4344" s="172">
        <f t="shared" si="356"/>
        <v>0</v>
      </c>
      <c r="O4344" s="172">
        <f t="shared" si="353"/>
        <v>0</v>
      </c>
      <c r="P4344" s="172">
        <f t="shared" si="357"/>
        <v>0</v>
      </c>
    </row>
    <row r="4345" spans="12:16" ht="15" customHeight="1" x14ac:dyDescent="0.3">
      <c r="L4345" s="171" t="str">
        <f t="shared" si="355"/>
        <v>-</v>
      </c>
      <c r="M4345" s="172">
        <f t="shared" si="354"/>
        <v>0</v>
      </c>
      <c r="N4345" s="172">
        <f t="shared" si="356"/>
        <v>0</v>
      </c>
      <c r="O4345" s="172">
        <f t="shared" si="353"/>
        <v>0</v>
      </c>
      <c r="P4345" s="172">
        <f t="shared" si="357"/>
        <v>0</v>
      </c>
    </row>
    <row r="4346" spans="12:16" ht="15" customHeight="1" x14ac:dyDescent="0.3">
      <c r="L4346" s="171" t="str">
        <f t="shared" si="355"/>
        <v>-</v>
      </c>
      <c r="M4346" s="172">
        <f t="shared" si="354"/>
        <v>0</v>
      </c>
      <c r="N4346" s="172">
        <f t="shared" si="356"/>
        <v>0</v>
      </c>
      <c r="O4346" s="172">
        <f t="shared" si="353"/>
        <v>0</v>
      </c>
      <c r="P4346" s="172">
        <f t="shared" si="357"/>
        <v>0</v>
      </c>
    </row>
    <row r="4347" spans="12:16" ht="15" customHeight="1" x14ac:dyDescent="0.3">
      <c r="L4347" s="171" t="str">
        <f t="shared" si="355"/>
        <v>-</v>
      </c>
      <c r="M4347" s="172">
        <f t="shared" si="354"/>
        <v>0</v>
      </c>
      <c r="N4347" s="172">
        <f t="shared" si="356"/>
        <v>0</v>
      </c>
      <c r="O4347" s="172">
        <f t="shared" si="353"/>
        <v>0</v>
      </c>
      <c r="P4347" s="172">
        <f t="shared" si="357"/>
        <v>0</v>
      </c>
    </row>
    <row r="4348" spans="12:16" ht="15" customHeight="1" x14ac:dyDescent="0.3">
      <c r="L4348" s="171" t="str">
        <f t="shared" si="355"/>
        <v>-</v>
      </c>
      <c r="M4348" s="172">
        <f t="shared" si="354"/>
        <v>0</v>
      </c>
      <c r="N4348" s="172">
        <f t="shared" si="356"/>
        <v>0</v>
      </c>
      <c r="O4348" s="172">
        <f t="shared" si="353"/>
        <v>0</v>
      </c>
      <c r="P4348" s="172">
        <f t="shared" si="357"/>
        <v>0</v>
      </c>
    </row>
    <row r="4349" spans="12:16" ht="15" customHeight="1" x14ac:dyDescent="0.3">
      <c r="L4349" s="171" t="str">
        <f t="shared" si="355"/>
        <v>-</v>
      </c>
      <c r="M4349" s="172">
        <f t="shared" si="354"/>
        <v>0</v>
      </c>
      <c r="N4349" s="172">
        <f t="shared" si="356"/>
        <v>0</v>
      </c>
      <c r="O4349" s="172">
        <f t="shared" si="353"/>
        <v>0</v>
      </c>
      <c r="P4349" s="172">
        <f t="shared" si="357"/>
        <v>0</v>
      </c>
    </row>
    <row r="4350" spans="12:16" ht="15" customHeight="1" x14ac:dyDescent="0.3">
      <c r="L4350" s="171" t="str">
        <f t="shared" si="355"/>
        <v>-</v>
      </c>
      <c r="M4350" s="172">
        <f t="shared" si="354"/>
        <v>0</v>
      </c>
      <c r="N4350" s="172">
        <f t="shared" si="356"/>
        <v>0</v>
      </c>
      <c r="O4350" s="172">
        <f t="shared" si="353"/>
        <v>0</v>
      </c>
      <c r="P4350" s="172">
        <f t="shared" si="357"/>
        <v>0</v>
      </c>
    </row>
    <row r="4351" spans="12:16" ht="15" customHeight="1" x14ac:dyDescent="0.3">
      <c r="L4351" s="171" t="str">
        <f t="shared" si="355"/>
        <v>-</v>
      </c>
      <c r="M4351" s="172">
        <f t="shared" si="354"/>
        <v>0</v>
      </c>
      <c r="N4351" s="172">
        <f t="shared" si="356"/>
        <v>0</v>
      </c>
      <c r="O4351" s="172">
        <f t="shared" si="353"/>
        <v>0</v>
      </c>
      <c r="P4351" s="172">
        <f t="shared" si="357"/>
        <v>0</v>
      </c>
    </row>
    <row r="4352" spans="12:16" ht="15" customHeight="1" x14ac:dyDescent="0.3">
      <c r="L4352" s="171" t="str">
        <f t="shared" si="355"/>
        <v>-</v>
      </c>
      <c r="M4352" s="172">
        <f t="shared" si="354"/>
        <v>0</v>
      </c>
      <c r="N4352" s="172">
        <f t="shared" si="356"/>
        <v>0</v>
      </c>
      <c r="O4352" s="172">
        <f t="shared" si="353"/>
        <v>0</v>
      </c>
      <c r="P4352" s="172">
        <f t="shared" si="357"/>
        <v>0</v>
      </c>
    </row>
    <row r="4353" spans="12:16" ht="15" customHeight="1" x14ac:dyDescent="0.3">
      <c r="L4353" s="171" t="str">
        <f t="shared" si="355"/>
        <v>-</v>
      </c>
      <c r="M4353" s="172">
        <f t="shared" si="354"/>
        <v>0</v>
      </c>
      <c r="N4353" s="172">
        <f t="shared" si="356"/>
        <v>0</v>
      </c>
      <c r="O4353" s="172">
        <f t="shared" si="353"/>
        <v>0</v>
      </c>
      <c r="P4353" s="172">
        <f t="shared" si="357"/>
        <v>0</v>
      </c>
    </row>
    <row r="4354" spans="12:16" ht="15" customHeight="1" x14ac:dyDescent="0.3">
      <c r="L4354" s="171" t="str">
        <f t="shared" si="355"/>
        <v>-</v>
      </c>
      <c r="M4354" s="172">
        <f t="shared" si="354"/>
        <v>0</v>
      </c>
      <c r="N4354" s="172">
        <f t="shared" si="356"/>
        <v>0</v>
      </c>
      <c r="O4354" s="172">
        <f t="shared" si="353"/>
        <v>0</v>
      </c>
      <c r="P4354" s="172">
        <f t="shared" si="357"/>
        <v>0</v>
      </c>
    </row>
    <row r="4355" spans="12:16" ht="15" customHeight="1" x14ac:dyDescent="0.3">
      <c r="L4355" s="171" t="str">
        <f t="shared" si="355"/>
        <v>-</v>
      </c>
      <c r="M4355" s="172">
        <f t="shared" si="354"/>
        <v>0</v>
      </c>
      <c r="N4355" s="172">
        <f t="shared" si="356"/>
        <v>0</v>
      </c>
      <c r="O4355" s="172">
        <f t="shared" si="353"/>
        <v>0</v>
      </c>
      <c r="P4355" s="172">
        <f t="shared" si="357"/>
        <v>0</v>
      </c>
    </row>
    <row r="4356" spans="12:16" ht="15" customHeight="1" x14ac:dyDescent="0.3">
      <c r="L4356" s="171" t="str">
        <f t="shared" si="355"/>
        <v>-</v>
      </c>
      <c r="M4356" s="172">
        <f t="shared" si="354"/>
        <v>0</v>
      </c>
      <c r="N4356" s="172">
        <f t="shared" si="356"/>
        <v>0</v>
      </c>
      <c r="O4356" s="172">
        <f t="shared" si="353"/>
        <v>0</v>
      </c>
      <c r="P4356" s="172">
        <f t="shared" si="357"/>
        <v>0</v>
      </c>
    </row>
    <row r="4357" spans="12:16" ht="15" customHeight="1" x14ac:dyDescent="0.3">
      <c r="L4357" s="171" t="str">
        <f t="shared" si="355"/>
        <v>-</v>
      </c>
      <c r="M4357" s="172">
        <f t="shared" si="354"/>
        <v>0</v>
      </c>
      <c r="N4357" s="172">
        <f t="shared" si="356"/>
        <v>0</v>
      </c>
      <c r="O4357" s="172">
        <f t="shared" si="353"/>
        <v>0</v>
      </c>
      <c r="P4357" s="172">
        <f t="shared" si="357"/>
        <v>0</v>
      </c>
    </row>
    <row r="4358" spans="12:16" ht="15" customHeight="1" x14ac:dyDescent="0.3">
      <c r="L4358" s="171" t="str">
        <f t="shared" si="355"/>
        <v>-</v>
      </c>
      <c r="M4358" s="172">
        <f t="shared" si="354"/>
        <v>0</v>
      </c>
      <c r="N4358" s="172">
        <f t="shared" si="356"/>
        <v>0</v>
      </c>
      <c r="O4358" s="172">
        <f t="shared" si="353"/>
        <v>0</v>
      </c>
      <c r="P4358" s="172">
        <f t="shared" si="357"/>
        <v>0</v>
      </c>
    </row>
    <row r="4359" spans="12:16" ht="15" customHeight="1" x14ac:dyDescent="0.3">
      <c r="L4359" s="171" t="str">
        <f t="shared" si="355"/>
        <v>-</v>
      </c>
      <c r="M4359" s="172">
        <f t="shared" si="354"/>
        <v>0</v>
      </c>
      <c r="N4359" s="172">
        <f t="shared" si="356"/>
        <v>0</v>
      </c>
      <c r="O4359" s="172">
        <f t="shared" si="353"/>
        <v>0</v>
      </c>
      <c r="P4359" s="172">
        <f t="shared" si="357"/>
        <v>0</v>
      </c>
    </row>
    <row r="4360" spans="12:16" ht="15" customHeight="1" x14ac:dyDescent="0.3">
      <c r="L4360" s="171" t="str">
        <f t="shared" si="355"/>
        <v>-</v>
      </c>
      <c r="M4360" s="172">
        <f t="shared" si="354"/>
        <v>0</v>
      </c>
      <c r="N4360" s="172">
        <f t="shared" si="356"/>
        <v>0</v>
      </c>
      <c r="O4360" s="172">
        <f t="shared" si="353"/>
        <v>0</v>
      </c>
      <c r="P4360" s="172">
        <f t="shared" si="357"/>
        <v>0</v>
      </c>
    </row>
    <row r="4361" spans="12:16" ht="15" customHeight="1" x14ac:dyDescent="0.3">
      <c r="L4361" s="171" t="str">
        <f t="shared" si="355"/>
        <v>-</v>
      </c>
      <c r="M4361" s="172">
        <f t="shared" si="354"/>
        <v>0</v>
      </c>
      <c r="N4361" s="172">
        <f t="shared" si="356"/>
        <v>0</v>
      </c>
      <c r="O4361" s="172">
        <f t="shared" si="353"/>
        <v>0</v>
      </c>
      <c r="P4361" s="172">
        <f t="shared" si="357"/>
        <v>0</v>
      </c>
    </row>
    <row r="4362" spans="12:16" ht="15" customHeight="1" x14ac:dyDescent="0.3">
      <c r="L4362" s="171" t="str">
        <f t="shared" si="355"/>
        <v>-</v>
      </c>
      <c r="M4362" s="172">
        <f t="shared" si="354"/>
        <v>0</v>
      </c>
      <c r="N4362" s="172">
        <f t="shared" si="356"/>
        <v>0</v>
      </c>
      <c r="O4362" s="172">
        <f t="shared" si="353"/>
        <v>0</v>
      </c>
      <c r="P4362" s="172">
        <f t="shared" si="357"/>
        <v>0</v>
      </c>
    </row>
    <row r="4363" spans="12:16" ht="15" customHeight="1" x14ac:dyDescent="0.3">
      <c r="L4363" s="171" t="str">
        <f t="shared" si="355"/>
        <v>-</v>
      </c>
      <c r="M4363" s="172">
        <f t="shared" si="354"/>
        <v>0</v>
      </c>
      <c r="N4363" s="172">
        <f t="shared" si="356"/>
        <v>0</v>
      </c>
      <c r="O4363" s="172">
        <f t="shared" ref="O4363:O4426" si="358">IFERROR(IF(ISNUMBER(N4362),N4362,$E$8)*IF(L4363&gt;=$J$8,$E$12,$E$12)/IF(MOD(YEAR(L4363),4),365,366)*IF(ISBLANK(L4362),L4363-$F$5,L4363-L4362),0)</f>
        <v>0</v>
      </c>
      <c r="P4363" s="172">
        <f t="shared" si="357"/>
        <v>0</v>
      </c>
    </row>
    <row r="4364" spans="12:16" ht="15" customHeight="1" x14ac:dyDescent="0.3">
      <c r="L4364" s="171" t="str">
        <f t="shared" si="355"/>
        <v>-</v>
      </c>
      <c r="M4364" s="172">
        <f t="shared" si="354"/>
        <v>0</v>
      </c>
      <c r="N4364" s="172">
        <f t="shared" si="356"/>
        <v>0</v>
      </c>
      <c r="O4364" s="172">
        <f t="shared" si="358"/>
        <v>0</v>
      </c>
      <c r="P4364" s="172">
        <f t="shared" si="357"/>
        <v>0</v>
      </c>
    </row>
    <row r="4365" spans="12:16" ht="15" customHeight="1" x14ac:dyDescent="0.3">
      <c r="L4365" s="171" t="str">
        <f t="shared" si="355"/>
        <v>-</v>
      </c>
      <c r="M4365" s="172">
        <f t="shared" si="354"/>
        <v>0</v>
      </c>
      <c r="N4365" s="172">
        <f t="shared" si="356"/>
        <v>0</v>
      </c>
      <c r="O4365" s="172">
        <f t="shared" si="358"/>
        <v>0</v>
      </c>
      <c r="P4365" s="172">
        <f t="shared" si="357"/>
        <v>0</v>
      </c>
    </row>
    <row r="4366" spans="12:16" ht="15" customHeight="1" x14ac:dyDescent="0.3">
      <c r="L4366" s="171" t="str">
        <f t="shared" si="355"/>
        <v>-</v>
      </c>
      <c r="M4366" s="172">
        <f t="shared" si="354"/>
        <v>0</v>
      </c>
      <c r="N4366" s="172">
        <f t="shared" si="356"/>
        <v>0</v>
      </c>
      <c r="O4366" s="172">
        <f t="shared" si="358"/>
        <v>0</v>
      </c>
      <c r="P4366" s="172">
        <f t="shared" si="357"/>
        <v>0</v>
      </c>
    </row>
    <row r="4367" spans="12:16" ht="15" customHeight="1" x14ac:dyDescent="0.3">
      <c r="L4367" s="171" t="str">
        <f t="shared" si="355"/>
        <v>-</v>
      </c>
      <c r="M4367" s="172">
        <f t="shared" si="354"/>
        <v>0</v>
      </c>
      <c r="N4367" s="172">
        <f t="shared" si="356"/>
        <v>0</v>
      </c>
      <c r="O4367" s="172">
        <f t="shared" si="358"/>
        <v>0</v>
      </c>
      <c r="P4367" s="172">
        <f t="shared" si="357"/>
        <v>0</v>
      </c>
    </row>
    <row r="4368" spans="12:16" ht="15" customHeight="1" x14ac:dyDescent="0.3">
      <c r="L4368" s="171" t="str">
        <f t="shared" si="355"/>
        <v>-</v>
      </c>
      <c r="M4368" s="172">
        <f t="shared" si="354"/>
        <v>0</v>
      </c>
      <c r="N4368" s="172">
        <f t="shared" si="356"/>
        <v>0</v>
      </c>
      <c r="O4368" s="172">
        <f t="shared" si="358"/>
        <v>0</v>
      </c>
      <c r="P4368" s="172">
        <f t="shared" si="357"/>
        <v>0</v>
      </c>
    </row>
    <row r="4369" spans="12:16" ht="15" customHeight="1" x14ac:dyDescent="0.3">
      <c r="L4369" s="171" t="str">
        <f t="shared" si="355"/>
        <v>-</v>
      </c>
      <c r="M4369" s="172">
        <f t="shared" si="354"/>
        <v>0</v>
      </c>
      <c r="N4369" s="172">
        <f t="shared" si="356"/>
        <v>0</v>
      </c>
      <c r="O4369" s="172">
        <f t="shared" si="358"/>
        <v>0</v>
      </c>
      <c r="P4369" s="172">
        <f t="shared" si="357"/>
        <v>0</v>
      </c>
    </row>
    <row r="4370" spans="12:16" ht="15" customHeight="1" x14ac:dyDescent="0.3">
      <c r="L4370" s="171" t="str">
        <f t="shared" si="355"/>
        <v>-</v>
      </c>
      <c r="M4370" s="172">
        <f t="shared" si="354"/>
        <v>0</v>
      </c>
      <c r="N4370" s="172">
        <f t="shared" si="356"/>
        <v>0</v>
      </c>
      <c r="O4370" s="172">
        <f t="shared" si="358"/>
        <v>0</v>
      </c>
      <c r="P4370" s="172">
        <f t="shared" si="357"/>
        <v>0</v>
      </c>
    </row>
    <row r="4371" spans="12:16" ht="15" customHeight="1" x14ac:dyDescent="0.3">
      <c r="L4371" s="171" t="str">
        <f t="shared" si="355"/>
        <v>-</v>
      </c>
      <c r="M4371" s="172">
        <f t="shared" ref="M4371:M4434" si="359">IFERROR(VLOOKUP(L4371,$B$19:$E$80,4,FALSE),0)</f>
        <v>0</v>
      </c>
      <c r="N4371" s="172">
        <f t="shared" si="356"/>
        <v>0</v>
      </c>
      <c r="O4371" s="172">
        <f t="shared" si="358"/>
        <v>0</v>
      </c>
      <c r="P4371" s="172">
        <f t="shared" si="357"/>
        <v>0</v>
      </c>
    </row>
    <row r="4372" spans="12:16" ht="15" customHeight="1" x14ac:dyDescent="0.3">
      <c r="L4372" s="171" t="str">
        <f t="shared" ref="L4372:L4435" si="360">IFERROR(IF(MAX(L4371+1,$F$5+1)&gt;$J$10,"-",MAX(L4371+1,$F$5+1)),"-")</f>
        <v>-</v>
      </c>
      <c r="M4372" s="172">
        <f t="shared" si="359"/>
        <v>0</v>
      </c>
      <c r="N4372" s="172">
        <f t="shared" ref="N4372:N4435" si="361">IF(ISNUMBER(N4371),N4371-M4372,$E$8)</f>
        <v>0</v>
      </c>
      <c r="O4372" s="172">
        <f t="shared" si="358"/>
        <v>0</v>
      </c>
      <c r="P4372" s="172">
        <f t="shared" ref="P4372:P4435" si="362">IFERROR(IF(ISNUMBER(N4371),N4371,$E$8)*3%/IF(MOD(YEAR(L4372),4),365,366)*IF(ISBLANK(L4371),(L4372-$F$5),L4372-L4371),0)</f>
        <v>0</v>
      </c>
    </row>
    <row r="4373" spans="12:16" ht="15" customHeight="1" x14ac:dyDescent="0.3">
      <c r="L4373" s="171" t="str">
        <f t="shared" si="360"/>
        <v>-</v>
      </c>
      <c r="M4373" s="172">
        <f t="shared" si="359"/>
        <v>0</v>
      </c>
      <c r="N4373" s="172">
        <f t="shared" si="361"/>
        <v>0</v>
      </c>
      <c r="O4373" s="172">
        <f t="shared" si="358"/>
        <v>0</v>
      </c>
      <c r="P4373" s="172">
        <f t="shared" si="362"/>
        <v>0</v>
      </c>
    </row>
    <row r="4374" spans="12:16" ht="15" customHeight="1" x14ac:dyDescent="0.3">
      <c r="L4374" s="171" t="str">
        <f t="shared" si="360"/>
        <v>-</v>
      </c>
      <c r="M4374" s="172">
        <f t="shared" si="359"/>
        <v>0</v>
      </c>
      <c r="N4374" s="172">
        <f t="shared" si="361"/>
        <v>0</v>
      </c>
      <c r="O4374" s="172">
        <f t="shared" si="358"/>
        <v>0</v>
      </c>
      <c r="P4374" s="172">
        <f t="shared" si="362"/>
        <v>0</v>
      </c>
    </row>
    <row r="4375" spans="12:16" ht="15" customHeight="1" x14ac:dyDescent="0.3">
      <c r="L4375" s="171" t="str">
        <f t="shared" si="360"/>
        <v>-</v>
      </c>
      <c r="M4375" s="172">
        <f t="shared" si="359"/>
        <v>0</v>
      </c>
      <c r="N4375" s="172">
        <f t="shared" si="361"/>
        <v>0</v>
      </c>
      <c r="O4375" s="172">
        <f t="shared" si="358"/>
        <v>0</v>
      </c>
      <c r="P4375" s="172">
        <f t="shared" si="362"/>
        <v>0</v>
      </c>
    </row>
    <row r="4376" spans="12:16" ht="15" customHeight="1" x14ac:dyDescent="0.3">
      <c r="L4376" s="171" t="str">
        <f t="shared" si="360"/>
        <v>-</v>
      </c>
      <c r="M4376" s="172">
        <f t="shared" si="359"/>
        <v>0</v>
      </c>
      <c r="N4376" s="172">
        <f t="shared" si="361"/>
        <v>0</v>
      </c>
      <c r="O4376" s="172">
        <f t="shared" si="358"/>
        <v>0</v>
      </c>
      <c r="P4376" s="172">
        <f t="shared" si="362"/>
        <v>0</v>
      </c>
    </row>
    <row r="4377" spans="12:16" ht="15" customHeight="1" x14ac:dyDescent="0.3">
      <c r="L4377" s="171" t="str">
        <f t="shared" si="360"/>
        <v>-</v>
      </c>
      <c r="M4377" s="172">
        <f t="shared" si="359"/>
        <v>0</v>
      </c>
      <c r="N4377" s="172">
        <f t="shared" si="361"/>
        <v>0</v>
      </c>
      <c r="O4377" s="172">
        <f t="shared" si="358"/>
        <v>0</v>
      </c>
      <c r="P4377" s="172">
        <f t="shared" si="362"/>
        <v>0</v>
      </c>
    </row>
    <row r="4378" spans="12:16" ht="15" customHeight="1" x14ac:dyDescent="0.3">
      <c r="L4378" s="171" t="str">
        <f t="shared" si="360"/>
        <v>-</v>
      </c>
      <c r="M4378" s="172">
        <f t="shared" si="359"/>
        <v>0</v>
      </c>
      <c r="N4378" s="172">
        <f t="shared" si="361"/>
        <v>0</v>
      </c>
      <c r="O4378" s="172">
        <f t="shared" si="358"/>
        <v>0</v>
      </c>
      <c r="P4378" s="172">
        <f t="shared" si="362"/>
        <v>0</v>
      </c>
    </row>
    <row r="4379" spans="12:16" ht="15" customHeight="1" x14ac:dyDescent="0.3">
      <c r="L4379" s="171" t="str">
        <f t="shared" si="360"/>
        <v>-</v>
      </c>
      <c r="M4379" s="172">
        <f t="shared" si="359"/>
        <v>0</v>
      </c>
      <c r="N4379" s="172">
        <f t="shared" si="361"/>
        <v>0</v>
      </c>
      <c r="O4379" s="172">
        <f t="shared" si="358"/>
        <v>0</v>
      </c>
      <c r="P4379" s="172">
        <f t="shared" si="362"/>
        <v>0</v>
      </c>
    </row>
    <row r="4380" spans="12:16" ht="15" customHeight="1" x14ac:dyDescent="0.3">
      <c r="L4380" s="171" t="str">
        <f t="shared" si="360"/>
        <v>-</v>
      </c>
      <c r="M4380" s="172">
        <f t="shared" si="359"/>
        <v>0</v>
      </c>
      <c r="N4380" s="172">
        <f t="shared" si="361"/>
        <v>0</v>
      </c>
      <c r="O4380" s="172">
        <f t="shared" si="358"/>
        <v>0</v>
      </c>
      <c r="P4380" s="172">
        <f t="shared" si="362"/>
        <v>0</v>
      </c>
    </row>
    <row r="4381" spans="12:16" ht="15" customHeight="1" x14ac:dyDescent="0.3">
      <c r="L4381" s="171" t="str">
        <f t="shared" si="360"/>
        <v>-</v>
      </c>
      <c r="M4381" s="172">
        <f t="shared" si="359"/>
        <v>0</v>
      </c>
      <c r="N4381" s="172">
        <f t="shared" si="361"/>
        <v>0</v>
      </c>
      <c r="O4381" s="172">
        <f t="shared" si="358"/>
        <v>0</v>
      </c>
      <c r="P4381" s="172">
        <f t="shared" si="362"/>
        <v>0</v>
      </c>
    </row>
    <row r="4382" spans="12:16" ht="15" customHeight="1" x14ac:dyDescent="0.3">
      <c r="L4382" s="171" t="str">
        <f t="shared" si="360"/>
        <v>-</v>
      </c>
      <c r="M4382" s="172">
        <f t="shared" si="359"/>
        <v>0</v>
      </c>
      <c r="N4382" s="172">
        <f t="shared" si="361"/>
        <v>0</v>
      </c>
      <c r="O4382" s="172">
        <f t="shared" si="358"/>
        <v>0</v>
      </c>
      <c r="P4382" s="172">
        <f t="shared" si="362"/>
        <v>0</v>
      </c>
    </row>
    <row r="4383" spans="12:16" ht="15" customHeight="1" x14ac:dyDescent="0.3">
      <c r="L4383" s="171" t="str">
        <f t="shared" si="360"/>
        <v>-</v>
      </c>
      <c r="M4383" s="172">
        <f t="shared" si="359"/>
        <v>0</v>
      </c>
      <c r="N4383" s="172">
        <f t="shared" si="361"/>
        <v>0</v>
      </c>
      <c r="O4383" s="172">
        <f t="shared" si="358"/>
        <v>0</v>
      </c>
      <c r="P4383" s="172">
        <f t="shared" si="362"/>
        <v>0</v>
      </c>
    </row>
    <row r="4384" spans="12:16" ht="15" customHeight="1" x14ac:dyDescent="0.3">
      <c r="L4384" s="171" t="str">
        <f t="shared" si="360"/>
        <v>-</v>
      </c>
      <c r="M4384" s="172">
        <f t="shared" si="359"/>
        <v>0</v>
      </c>
      <c r="N4384" s="172">
        <f t="shared" si="361"/>
        <v>0</v>
      </c>
      <c r="O4384" s="172">
        <f t="shared" si="358"/>
        <v>0</v>
      </c>
      <c r="P4384" s="172">
        <f t="shared" si="362"/>
        <v>0</v>
      </c>
    </row>
    <row r="4385" spans="12:16" ht="15" customHeight="1" x14ac:dyDescent="0.3">
      <c r="L4385" s="171" t="str">
        <f t="shared" si="360"/>
        <v>-</v>
      </c>
      <c r="M4385" s="172">
        <f t="shared" si="359"/>
        <v>0</v>
      </c>
      <c r="N4385" s="172">
        <f t="shared" si="361"/>
        <v>0</v>
      </c>
      <c r="O4385" s="172">
        <f t="shared" si="358"/>
        <v>0</v>
      </c>
      <c r="P4385" s="172">
        <f t="shared" si="362"/>
        <v>0</v>
      </c>
    </row>
    <row r="4386" spans="12:16" ht="15" customHeight="1" x14ac:dyDescent="0.3">
      <c r="L4386" s="171" t="str">
        <f t="shared" si="360"/>
        <v>-</v>
      </c>
      <c r="M4386" s="172">
        <f t="shared" si="359"/>
        <v>0</v>
      </c>
      <c r="N4386" s="172">
        <f t="shared" si="361"/>
        <v>0</v>
      </c>
      <c r="O4386" s="172">
        <f t="shared" si="358"/>
        <v>0</v>
      </c>
      <c r="P4386" s="172">
        <f t="shared" si="362"/>
        <v>0</v>
      </c>
    </row>
    <row r="4387" spans="12:16" ht="15" customHeight="1" x14ac:dyDescent="0.3">
      <c r="L4387" s="171" t="str">
        <f t="shared" si="360"/>
        <v>-</v>
      </c>
      <c r="M4387" s="172">
        <f t="shared" si="359"/>
        <v>0</v>
      </c>
      <c r="N4387" s="172">
        <f t="shared" si="361"/>
        <v>0</v>
      </c>
      <c r="O4387" s="172">
        <f t="shared" si="358"/>
        <v>0</v>
      </c>
      <c r="P4387" s="172">
        <f t="shared" si="362"/>
        <v>0</v>
      </c>
    </row>
    <row r="4388" spans="12:16" ht="15" customHeight="1" x14ac:dyDescent="0.3">
      <c r="L4388" s="171" t="str">
        <f t="shared" si="360"/>
        <v>-</v>
      </c>
      <c r="M4388" s="172">
        <f t="shared" si="359"/>
        <v>0</v>
      </c>
      <c r="N4388" s="172">
        <f t="shared" si="361"/>
        <v>0</v>
      </c>
      <c r="O4388" s="172">
        <f t="shared" si="358"/>
        <v>0</v>
      </c>
      <c r="P4388" s="172">
        <f t="shared" si="362"/>
        <v>0</v>
      </c>
    </row>
    <row r="4389" spans="12:16" ht="15" customHeight="1" x14ac:dyDescent="0.3">
      <c r="L4389" s="171" t="str">
        <f t="shared" si="360"/>
        <v>-</v>
      </c>
      <c r="M4389" s="172">
        <f t="shared" si="359"/>
        <v>0</v>
      </c>
      <c r="N4389" s="172">
        <f t="shared" si="361"/>
        <v>0</v>
      </c>
      <c r="O4389" s="172">
        <f t="shared" si="358"/>
        <v>0</v>
      </c>
      <c r="P4389" s="172">
        <f t="shared" si="362"/>
        <v>0</v>
      </c>
    </row>
    <row r="4390" spans="12:16" ht="15" customHeight="1" x14ac:dyDescent="0.3">
      <c r="L4390" s="171" t="str">
        <f t="shared" si="360"/>
        <v>-</v>
      </c>
      <c r="M4390" s="172">
        <f t="shared" si="359"/>
        <v>0</v>
      </c>
      <c r="N4390" s="172">
        <f t="shared" si="361"/>
        <v>0</v>
      </c>
      <c r="O4390" s="172">
        <f t="shared" si="358"/>
        <v>0</v>
      </c>
      <c r="P4390" s="172">
        <f t="shared" si="362"/>
        <v>0</v>
      </c>
    </row>
    <row r="4391" spans="12:16" ht="15" customHeight="1" x14ac:dyDescent="0.3">
      <c r="L4391" s="171" t="str">
        <f t="shared" si="360"/>
        <v>-</v>
      </c>
      <c r="M4391" s="172">
        <f t="shared" si="359"/>
        <v>0</v>
      </c>
      <c r="N4391" s="172">
        <f t="shared" si="361"/>
        <v>0</v>
      </c>
      <c r="O4391" s="172">
        <f t="shared" si="358"/>
        <v>0</v>
      </c>
      <c r="P4391" s="172">
        <f t="shared" si="362"/>
        <v>0</v>
      </c>
    </row>
    <row r="4392" spans="12:16" ht="15" customHeight="1" x14ac:dyDescent="0.3">
      <c r="L4392" s="171" t="str">
        <f t="shared" si="360"/>
        <v>-</v>
      </c>
      <c r="M4392" s="172">
        <f t="shared" si="359"/>
        <v>0</v>
      </c>
      <c r="N4392" s="172">
        <f t="shared" si="361"/>
        <v>0</v>
      </c>
      <c r="O4392" s="172">
        <f t="shared" si="358"/>
        <v>0</v>
      </c>
      <c r="P4392" s="172">
        <f t="shared" si="362"/>
        <v>0</v>
      </c>
    </row>
    <row r="4393" spans="12:16" ht="15" customHeight="1" x14ac:dyDescent="0.3">
      <c r="L4393" s="171" t="str">
        <f t="shared" si="360"/>
        <v>-</v>
      </c>
      <c r="M4393" s="172">
        <f t="shared" si="359"/>
        <v>0</v>
      </c>
      <c r="N4393" s="172">
        <f t="shared" si="361"/>
        <v>0</v>
      </c>
      <c r="O4393" s="172">
        <f t="shared" si="358"/>
        <v>0</v>
      </c>
      <c r="P4393" s="172">
        <f t="shared" si="362"/>
        <v>0</v>
      </c>
    </row>
    <row r="4394" spans="12:16" ht="15" customHeight="1" x14ac:dyDescent="0.3">
      <c r="L4394" s="171" t="str">
        <f t="shared" si="360"/>
        <v>-</v>
      </c>
      <c r="M4394" s="172">
        <f t="shared" si="359"/>
        <v>0</v>
      </c>
      <c r="N4394" s="172">
        <f t="shared" si="361"/>
        <v>0</v>
      </c>
      <c r="O4394" s="172">
        <f t="shared" si="358"/>
        <v>0</v>
      </c>
      <c r="P4394" s="172">
        <f t="shared" si="362"/>
        <v>0</v>
      </c>
    </row>
    <row r="4395" spans="12:16" ht="15" customHeight="1" x14ac:dyDescent="0.3">
      <c r="L4395" s="171" t="str">
        <f t="shared" si="360"/>
        <v>-</v>
      </c>
      <c r="M4395" s="172">
        <f t="shared" si="359"/>
        <v>0</v>
      </c>
      <c r="N4395" s="172">
        <f t="shared" si="361"/>
        <v>0</v>
      </c>
      <c r="O4395" s="172">
        <f t="shared" si="358"/>
        <v>0</v>
      </c>
      <c r="P4395" s="172">
        <f t="shared" si="362"/>
        <v>0</v>
      </c>
    </row>
    <row r="4396" spans="12:16" ht="15" customHeight="1" x14ac:dyDescent="0.3">
      <c r="L4396" s="171" t="str">
        <f t="shared" si="360"/>
        <v>-</v>
      </c>
      <c r="M4396" s="172">
        <f t="shared" si="359"/>
        <v>0</v>
      </c>
      <c r="N4396" s="172">
        <f t="shared" si="361"/>
        <v>0</v>
      </c>
      <c r="O4396" s="172">
        <f t="shared" si="358"/>
        <v>0</v>
      </c>
      <c r="P4396" s="172">
        <f t="shared" si="362"/>
        <v>0</v>
      </c>
    </row>
    <row r="4397" spans="12:16" ht="15" customHeight="1" x14ac:dyDescent="0.3">
      <c r="L4397" s="171" t="str">
        <f t="shared" si="360"/>
        <v>-</v>
      </c>
      <c r="M4397" s="172">
        <f t="shared" si="359"/>
        <v>0</v>
      </c>
      <c r="N4397" s="172">
        <f t="shared" si="361"/>
        <v>0</v>
      </c>
      <c r="O4397" s="172">
        <f t="shared" si="358"/>
        <v>0</v>
      </c>
      <c r="P4397" s="172">
        <f t="shared" si="362"/>
        <v>0</v>
      </c>
    </row>
    <row r="4398" spans="12:16" ht="15" customHeight="1" x14ac:dyDescent="0.3">
      <c r="L4398" s="171" t="str">
        <f t="shared" si="360"/>
        <v>-</v>
      </c>
      <c r="M4398" s="172">
        <f t="shared" si="359"/>
        <v>0</v>
      </c>
      <c r="N4398" s="172">
        <f t="shared" si="361"/>
        <v>0</v>
      </c>
      <c r="O4398" s="172">
        <f t="shared" si="358"/>
        <v>0</v>
      </c>
      <c r="P4398" s="172">
        <f t="shared" si="362"/>
        <v>0</v>
      </c>
    </row>
    <row r="4399" spans="12:16" ht="15" customHeight="1" x14ac:dyDescent="0.3">
      <c r="L4399" s="171" t="str">
        <f t="shared" si="360"/>
        <v>-</v>
      </c>
      <c r="M4399" s="172">
        <f t="shared" si="359"/>
        <v>0</v>
      </c>
      <c r="N4399" s="172">
        <f t="shared" si="361"/>
        <v>0</v>
      </c>
      <c r="O4399" s="172">
        <f t="shared" si="358"/>
        <v>0</v>
      </c>
      <c r="P4399" s="172">
        <f t="shared" si="362"/>
        <v>0</v>
      </c>
    </row>
    <row r="4400" spans="12:16" ht="15" customHeight="1" x14ac:dyDescent="0.3">
      <c r="L4400" s="171" t="str">
        <f t="shared" si="360"/>
        <v>-</v>
      </c>
      <c r="M4400" s="172">
        <f t="shared" si="359"/>
        <v>0</v>
      </c>
      <c r="N4400" s="172">
        <f t="shared" si="361"/>
        <v>0</v>
      </c>
      <c r="O4400" s="172">
        <f t="shared" si="358"/>
        <v>0</v>
      </c>
      <c r="P4400" s="172">
        <f t="shared" si="362"/>
        <v>0</v>
      </c>
    </row>
    <row r="4401" spans="12:16" ht="15" customHeight="1" x14ac:dyDescent="0.3">
      <c r="L4401" s="171" t="str">
        <f t="shared" si="360"/>
        <v>-</v>
      </c>
      <c r="M4401" s="172">
        <f t="shared" si="359"/>
        <v>0</v>
      </c>
      <c r="N4401" s="172">
        <f t="shared" si="361"/>
        <v>0</v>
      </c>
      <c r="O4401" s="172">
        <f t="shared" si="358"/>
        <v>0</v>
      </c>
      <c r="P4401" s="172">
        <f t="shared" si="362"/>
        <v>0</v>
      </c>
    </row>
    <row r="4402" spans="12:16" ht="15" customHeight="1" x14ac:dyDescent="0.3">
      <c r="L4402" s="171" t="str">
        <f t="shared" si="360"/>
        <v>-</v>
      </c>
      <c r="M4402" s="172">
        <f t="shared" si="359"/>
        <v>0</v>
      </c>
      <c r="N4402" s="172">
        <f t="shared" si="361"/>
        <v>0</v>
      </c>
      <c r="O4402" s="172">
        <f t="shared" si="358"/>
        <v>0</v>
      </c>
      <c r="P4402" s="172">
        <f t="shared" si="362"/>
        <v>0</v>
      </c>
    </row>
    <row r="4403" spans="12:16" ht="15" customHeight="1" x14ac:dyDescent="0.3">
      <c r="L4403" s="171" t="str">
        <f t="shared" si="360"/>
        <v>-</v>
      </c>
      <c r="M4403" s="172">
        <f t="shared" si="359"/>
        <v>0</v>
      </c>
      <c r="N4403" s="172">
        <f t="shared" si="361"/>
        <v>0</v>
      </c>
      <c r="O4403" s="172">
        <f t="shared" si="358"/>
        <v>0</v>
      </c>
      <c r="P4403" s="172">
        <f t="shared" si="362"/>
        <v>0</v>
      </c>
    </row>
    <row r="4404" spans="12:16" ht="15" customHeight="1" x14ac:dyDescent="0.3">
      <c r="L4404" s="171" t="str">
        <f t="shared" si="360"/>
        <v>-</v>
      </c>
      <c r="M4404" s="172">
        <f t="shared" si="359"/>
        <v>0</v>
      </c>
      <c r="N4404" s="172">
        <f t="shared" si="361"/>
        <v>0</v>
      </c>
      <c r="O4404" s="172">
        <f t="shared" si="358"/>
        <v>0</v>
      </c>
      <c r="P4404" s="172">
        <f t="shared" si="362"/>
        <v>0</v>
      </c>
    </row>
    <row r="4405" spans="12:16" ht="15" customHeight="1" x14ac:dyDescent="0.3">
      <c r="L4405" s="171" t="str">
        <f t="shared" si="360"/>
        <v>-</v>
      </c>
      <c r="M4405" s="172">
        <f t="shared" si="359"/>
        <v>0</v>
      </c>
      <c r="N4405" s="172">
        <f t="shared" si="361"/>
        <v>0</v>
      </c>
      <c r="O4405" s="172">
        <f t="shared" si="358"/>
        <v>0</v>
      </c>
      <c r="P4405" s="172">
        <f t="shared" si="362"/>
        <v>0</v>
      </c>
    </row>
    <row r="4406" spans="12:16" ht="15" customHeight="1" x14ac:dyDescent="0.3">
      <c r="L4406" s="171" t="str">
        <f t="shared" si="360"/>
        <v>-</v>
      </c>
      <c r="M4406" s="172">
        <f t="shared" si="359"/>
        <v>0</v>
      </c>
      <c r="N4406" s="172">
        <f t="shared" si="361"/>
        <v>0</v>
      </c>
      <c r="O4406" s="172">
        <f t="shared" si="358"/>
        <v>0</v>
      </c>
      <c r="P4406" s="172">
        <f t="shared" si="362"/>
        <v>0</v>
      </c>
    </row>
    <row r="4407" spans="12:16" ht="15" customHeight="1" x14ac:dyDescent="0.3">
      <c r="L4407" s="171" t="str">
        <f t="shared" si="360"/>
        <v>-</v>
      </c>
      <c r="M4407" s="172">
        <f t="shared" si="359"/>
        <v>0</v>
      </c>
      <c r="N4407" s="172">
        <f t="shared" si="361"/>
        <v>0</v>
      </c>
      <c r="O4407" s="172">
        <f t="shared" si="358"/>
        <v>0</v>
      </c>
      <c r="P4407" s="172">
        <f t="shared" si="362"/>
        <v>0</v>
      </c>
    </row>
    <row r="4408" spans="12:16" ht="15" customHeight="1" x14ac:dyDescent="0.3">
      <c r="L4408" s="171" t="str">
        <f t="shared" si="360"/>
        <v>-</v>
      </c>
      <c r="M4408" s="172">
        <f t="shared" si="359"/>
        <v>0</v>
      </c>
      <c r="N4408" s="172">
        <f t="shared" si="361"/>
        <v>0</v>
      </c>
      <c r="O4408" s="172">
        <f t="shared" si="358"/>
        <v>0</v>
      </c>
      <c r="P4408" s="172">
        <f t="shared" si="362"/>
        <v>0</v>
      </c>
    </row>
    <row r="4409" spans="12:16" ht="15" customHeight="1" x14ac:dyDescent="0.3">
      <c r="L4409" s="171" t="str">
        <f t="shared" si="360"/>
        <v>-</v>
      </c>
      <c r="M4409" s="172">
        <f t="shared" si="359"/>
        <v>0</v>
      </c>
      <c r="N4409" s="172">
        <f t="shared" si="361"/>
        <v>0</v>
      </c>
      <c r="O4409" s="172">
        <f t="shared" si="358"/>
        <v>0</v>
      </c>
      <c r="P4409" s="172">
        <f t="shared" si="362"/>
        <v>0</v>
      </c>
    </row>
    <row r="4410" spans="12:16" ht="15" customHeight="1" x14ac:dyDescent="0.3">
      <c r="L4410" s="171" t="str">
        <f t="shared" si="360"/>
        <v>-</v>
      </c>
      <c r="M4410" s="172">
        <f t="shared" si="359"/>
        <v>0</v>
      </c>
      <c r="N4410" s="172">
        <f t="shared" si="361"/>
        <v>0</v>
      </c>
      <c r="O4410" s="172">
        <f t="shared" si="358"/>
        <v>0</v>
      </c>
      <c r="P4410" s="172">
        <f t="shared" si="362"/>
        <v>0</v>
      </c>
    </row>
    <row r="4411" spans="12:16" ht="15" customHeight="1" x14ac:dyDescent="0.3">
      <c r="L4411" s="171" t="str">
        <f t="shared" si="360"/>
        <v>-</v>
      </c>
      <c r="M4411" s="172">
        <f t="shared" si="359"/>
        <v>0</v>
      </c>
      <c r="N4411" s="172">
        <f t="shared" si="361"/>
        <v>0</v>
      </c>
      <c r="O4411" s="172">
        <f t="shared" si="358"/>
        <v>0</v>
      </c>
      <c r="P4411" s="172">
        <f t="shared" si="362"/>
        <v>0</v>
      </c>
    </row>
    <row r="4412" spans="12:16" ht="15" customHeight="1" x14ac:dyDescent="0.3">
      <c r="L4412" s="171" t="str">
        <f t="shared" si="360"/>
        <v>-</v>
      </c>
      <c r="M4412" s="172">
        <f t="shared" si="359"/>
        <v>0</v>
      </c>
      <c r="N4412" s="172">
        <f t="shared" si="361"/>
        <v>0</v>
      </c>
      <c r="O4412" s="172">
        <f t="shared" si="358"/>
        <v>0</v>
      </c>
      <c r="P4412" s="172">
        <f t="shared" si="362"/>
        <v>0</v>
      </c>
    </row>
    <row r="4413" spans="12:16" ht="15" customHeight="1" x14ac:dyDescent="0.3">
      <c r="L4413" s="171" t="str">
        <f t="shared" si="360"/>
        <v>-</v>
      </c>
      <c r="M4413" s="172">
        <f t="shared" si="359"/>
        <v>0</v>
      </c>
      <c r="N4413" s="172">
        <f t="shared" si="361"/>
        <v>0</v>
      </c>
      <c r="O4413" s="172">
        <f t="shared" si="358"/>
        <v>0</v>
      </c>
      <c r="P4413" s="172">
        <f t="shared" si="362"/>
        <v>0</v>
      </c>
    </row>
    <row r="4414" spans="12:16" ht="15" customHeight="1" x14ac:dyDescent="0.3">
      <c r="L4414" s="171" t="str">
        <f t="shared" si="360"/>
        <v>-</v>
      </c>
      <c r="M4414" s="172">
        <f t="shared" si="359"/>
        <v>0</v>
      </c>
      <c r="N4414" s="172">
        <f t="shared" si="361"/>
        <v>0</v>
      </c>
      <c r="O4414" s="172">
        <f t="shared" si="358"/>
        <v>0</v>
      </c>
      <c r="P4414" s="172">
        <f t="shared" si="362"/>
        <v>0</v>
      </c>
    </row>
    <row r="4415" spans="12:16" ht="15" customHeight="1" x14ac:dyDescent="0.3">
      <c r="L4415" s="171" t="str">
        <f t="shared" si="360"/>
        <v>-</v>
      </c>
      <c r="M4415" s="172">
        <f t="shared" si="359"/>
        <v>0</v>
      </c>
      <c r="N4415" s="172">
        <f t="shared" si="361"/>
        <v>0</v>
      </c>
      <c r="O4415" s="172">
        <f t="shared" si="358"/>
        <v>0</v>
      </c>
      <c r="P4415" s="172">
        <f t="shared" si="362"/>
        <v>0</v>
      </c>
    </row>
    <row r="4416" spans="12:16" ht="15" customHeight="1" x14ac:dyDescent="0.3">
      <c r="L4416" s="171" t="str">
        <f t="shared" si="360"/>
        <v>-</v>
      </c>
      <c r="M4416" s="172">
        <f t="shared" si="359"/>
        <v>0</v>
      </c>
      <c r="N4416" s="172">
        <f t="shared" si="361"/>
        <v>0</v>
      </c>
      <c r="O4416" s="172">
        <f t="shared" si="358"/>
        <v>0</v>
      </c>
      <c r="P4416" s="172">
        <f t="shared" si="362"/>
        <v>0</v>
      </c>
    </row>
    <row r="4417" spans="12:16" ht="15" customHeight="1" x14ac:dyDescent="0.3">
      <c r="L4417" s="171" t="str">
        <f t="shared" si="360"/>
        <v>-</v>
      </c>
      <c r="M4417" s="172">
        <f t="shared" si="359"/>
        <v>0</v>
      </c>
      <c r="N4417" s="172">
        <f t="shared" si="361"/>
        <v>0</v>
      </c>
      <c r="O4417" s="172">
        <f t="shared" si="358"/>
        <v>0</v>
      </c>
      <c r="P4417" s="172">
        <f t="shared" si="362"/>
        <v>0</v>
      </c>
    </row>
    <row r="4418" spans="12:16" ht="15" customHeight="1" x14ac:dyDescent="0.3">
      <c r="L4418" s="171" t="str">
        <f t="shared" si="360"/>
        <v>-</v>
      </c>
      <c r="M4418" s="172">
        <f t="shared" si="359"/>
        <v>0</v>
      </c>
      <c r="N4418" s="172">
        <f t="shared" si="361"/>
        <v>0</v>
      </c>
      <c r="O4418" s="172">
        <f t="shared" si="358"/>
        <v>0</v>
      </c>
      <c r="P4418" s="172">
        <f t="shared" si="362"/>
        <v>0</v>
      </c>
    </row>
    <row r="4419" spans="12:16" ht="15" customHeight="1" x14ac:dyDescent="0.3">
      <c r="L4419" s="171" t="str">
        <f t="shared" si="360"/>
        <v>-</v>
      </c>
      <c r="M4419" s="172">
        <f t="shared" si="359"/>
        <v>0</v>
      </c>
      <c r="N4419" s="172">
        <f t="shared" si="361"/>
        <v>0</v>
      </c>
      <c r="O4419" s="172">
        <f t="shared" si="358"/>
        <v>0</v>
      </c>
      <c r="P4419" s="172">
        <f t="shared" si="362"/>
        <v>0</v>
      </c>
    </row>
    <row r="4420" spans="12:16" ht="15" customHeight="1" x14ac:dyDescent="0.3">
      <c r="L4420" s="171" t="str">
        <f t="shared" si="360"/>
        <v>-</v>
      </c>
      <c r="M4420" s="172">
        <f t="shared" si="359"/>
        <v>0</v>
      </c>
      <c r="N4420" s="172">
        <f t="shared" si="361"/>
        <v>0</v>
      </c>
      <c r="O4420" s="172">
        <f t="shared" si="358"/>
        <v>0</v>
      </c>
      <c r="P4420" s="172">
        <f t="shared" si="362"/>
        <v>0</v>
      </c>
    </row>
    <row r="4421" spans="12:16" ht="15" customHeight="1" x14ac:dyDescent="0.3">
      <c r="L4421" s="171" t="str">
        <f t="shared" si="360"/>
        <v>-</v>
      </c>
      <c r="M4421" s="172">
        <f t="shared" si="359"/>
        <v>0</v>
      </c>
      <c r="N4421" s="172">
        <f t="shared" si="361"/>
        <v>0</v>
      </c>
      <c r="O4421" s="172">
        <f t="shared" si="358"/>
        <v>0</v>
      </c>
      <c r="P4421" s="172">
        <f t="shared" si="362"/>
        <v>0</v>
      </c>
    </row>
    <row r="4422" spans="12:16" ht="15" customHeight="1" x14ac:dyDescent="0.3">
      <c r="L4422" s="171" t="str">
        <f t="shared" si="360"/>
        <v>-</v>
      </c>
      <c r="M4422" s="172">
        <f t="shared" si="359"/>
        <v>0</v>
      </c>
      <c r="N4422" s="172">
        <f t="shared" si="361"/>
        <v>0</v>
      </c>
      <c r="O4422" s="172">
        <f t="shared" si="358"/>
        <v>0</v>
      </c>
      <c r="P4422" s="172">
        <f t="shared" si="362"/>
        <v>0</v>
      </c>
    </row>
    <row r="4423" spans="12:16" ht="15" customHeight="1" x14ac:dyDescent="0.3">
      <c r="L4423" s="171" t="str">
        <f t="shared" si="360"/>
        <v>-</v>
      </c>
      <c r="M4423" s="172">
        <f t="shared" si="359"/>
        <v>0</v>
      </c>
      <c r="N4423" s="172">
        <f t="shared" si="361"/>
        <v>0</v>
      </c>
      <c r="O4423" s="172">
        <f t="shared" si="358"/>
        <v>0</v>
      </c>
      <c r="P4423" s="172">
        <f t="shared" si="362"/>
        <v>0</v>
      </c>
    </row>
    <row r="4424" spans="12:16" ht="15" customHeight="1" x14ac:dyDescent="0.3">
      <c r="L4424" s="171" t="str">
        <f t="shared" si="360"/>
        <v>-</v>
      </c>
      <c r="M4424" s="172">
        <f t="shared" si="359"/>
        <v>0</v>
      </c>
      <c r="N4424" s="172">
        <f t="shared" si="361"/>
        <v>0</v>
      </c>
      <c r="O4424" s="172">
        <f t="shared" si="358"/>
        <v>0</v>
      </c>
      <c r="P4424" s="172">
        <f t="shared" si="362"/>
        <v>0</v>
      </c>
    </row>
    <row r="4425" spans="12:16" ht="15" customHeight="1" x14ac:dyDescent="0.3">
      <c r="L4425" s="171" t="str">
        <f t="shared" si="360"/>
        <v>-</v>
      </c>
      <c r="M4425" s="172">
        <f t="shared" si="359"/>
        <v>0</v>
      </c>
      <c r="N4425" s="172">
        <f t="shared" si="361"/>
        <v>0</v>
      </c>
      <c r="O4425" s="172">
        <f t="shared" si="358"/>
        <v>0</v>
      </c>
      <c r="P4425" s="172">
        <f t="shared" si="362"/>
        <v>0</v>
      </c>
    </row>
    <row r="4426" spans="12:16" ht="15" customHeight="1" x14ac:dyDescent="0.3">
      <c r="L4426" s="171" t="str">
        <f t="shared" si="360"/>
        <v>-</v>
      </c>
      <c r="M4426" s="172">
        <f t="shared" si="359"/>
        <v>0</v>
      </c>
      <c r="N4426" s="172">
        <f t="shared" si="361"/>
        <v>0</v>
      </c>
      <c r="O4426" s="172">
        <f t="shared" si="358"/>
        <v>0</v>
      </c>
      <c r="P4426" s="172">
        <f t="shared" si="362"/>
        <v>0</v>
      </c>
    </row>
    <row r="4427" spans="12:16" ht="15" customHeight="1" x14ac:dyDescent="0.3">
      <c r="L4427" s="171" t="str">
        <f t="shared" si="360"/>
        <v>-</v>
      </c>
      <c r="M4427" s="172">
        <f t="shared" si="359"/>
        <v>0</v>
      </c>
      <c r="N4427" s="172">
        <f t="shared" si="361"/>
        <v>0</v>
      </c>
      <c r="O4427" s="172">
        <f t="shared" ref="O4427:O4490" si="363">IFERROR(IF(ISNUMBER(N4426),N4426,$E$8)*IF(L4427&gt;=$J$8,$E$12,$E$12)/IF(MOD(YEAR(L4427),4),365,366)*IF(ISBLANK(L4426),L4427-$F$5,L4427-L4426),0)</f>
        <v>0</v>
      </c>
      <c r="P4427" s="172">
        <f t="shared" si="362"/>
        <v>0</v>
      </c>
    </row>
    <row r="4428" spans="12:16" ht="15" customHeight="1" x14ac:dyDescent="0.3">
      <c r="L4428" s="171" t="str">
        <f t="shared" si="360"/>
        <v>-</v>
      </c>
      <c r="M4428" s="172">
        <f t="shared" si="359"/>
        <v>0</v>
      </c>
      <c r="N4428" s="172">
        <f t="shared" si="361"/>
        <v>0</v>
      </c>
      <c r="O4428" s="172">
        <f t="shared" si="363"/>
        <v>0</v>
      </c>
      <c r="P4428" s="172">
        <f t="shared" si="362"/>
        <v>0</v>
      </c>
    </row>
    <row r="4429" spans="12:16" ht="15" customHeight="1" x14ac:dyDescent="0.3">
      <c r="L4429" s="171" t="str">
        <f t="shared" si="360"/>
        <v>-</v>
      </c>
      <c r="M4429" s="172">
        <f t="shared" si="359"/>
        <v>0</v>
      </c>
      <c r="N4429" s="172">
        <f t="shared" si="361"/>
        <v>0</v>
      </c>
      <c r="O4429" s="172">
        <f t="shared" si="363"/>
        <v>0</v>
      </c>
      <c r="P4429" s="172">
        <f t="shared" si="362"/>
        <v>0</v>
      </c>
    </row>
    <row r="4430" spans="12:16" ht="15" customHeight="1" x14ac:dyDescent="0.3">
      <c r="L4430" s="171" t="str">
        <f t="shared" si="360"/>
        <v>-</v>
      </c>
      <c r="M4430" s="172">
        <f t="shared" si="359"/>
        <v>0</v>
      </c>
      <c r="N4430" s="172">
        <f t="shared" si="361"/>
        <v>0</v>
      </c>
      <c r="O4430" s="172">
        <f t="shared" si="363"/>
        <v>0</v>
      </c>
      <c r="P4430" s="172">
        <f t="shared" si="362"/>
        <v>0</v>
      </c>
    </row>
    <row r="4431" spans="12:16" ht="15" customHeight="1" x14ac:dyDescent="0.3">
      <c r="L4431" s="171" t="str">
        <f t="shared" si="360"/>
        <v>-</v>
      </c>
      <c r="M4431" s="172">
        <f t="shared" si="359"/>
        <v>0</v>
      </c>
      <c r="N4431" s="172">
        <f t="shared" si="361"/>
        <v>0</v>
      </c>
      <c r="O4431" s="172">
        <f t="shared" si="363"/>
        <v>0</v>
      </c>
      <c r="P4431" s="172">
        <f t="shared" si="362"/>
        <v>0</v>
      </c>
    </row>
    <row r="4432" spans="12:16" ht="15" customHeight="1" x14ac:dyDescent="0.3">
      <c r="L4432" s="171" t="str">
        <f t="shared" si="360"/>
        <v>-</v>
      </c>
      <c r="M4432" s="172">
        <f t="shared" si="359"/>
        <v>0</v>
      </c>
      <c r="N4432" s="172">
        <f t="shared" si="361"/>
        <v>0</v>
      </c>
      <c r="O4432" s="172">
        <f t="shared" si="363"/>
        <v>0</v>
      </c>
      <c r="P4432" s="172">
        <f t="shared" si="362"/>
        <v>0</v>
      </c>
    </row>
    <row r="4433" spans="12:16" ht="15" customHeight="1" x14ac:dyDescent="0.3">
      <c r="L4433" s="171" t="str">
        <f t="shared" si="360"/>
        <v>-</v>
      </c>
      <c r="M4433" s="172">
        <f t="shared" si="359"/>
        <v>0</v>
      </c>
      <c r="N4433" s="172">
        <f t="shared" si="361"/>
        <v>0</v>
      </c>
      <c r="O4433" s="172">
        <f t="shared" si="363"/>
        <v>0</v>
      </c>
      <c r="P4433" s="172">
        <f t="shared" si="362"/>
        <v>0</v>
      </c>
    </row>
    <row r="4434" spans="12:16" ht="15" customHeight="1" x14ac:dyDescent="0.3">
      <c r="L4434" s="171" t="str">
        <f t="shared" si="360"/>
        <v>-</v>
      </c>
      <c r="M4434" s="172">
        <f t="shared" si="359"/>
        <v>0</v>
      </c>
      <c r="N4434" s="172">
        <f t="shared" si="361"/>
        <v>0</v>
      </c>
      <c r="O4434" s="172">
        <f t="shared" si="363"/>
        <v>0</v>
      </c>
      <c r="P4434" s="172">
        <f t="shared" si="362"/>
        <v>0</v>
      </c>
    </row>
    <row r="4435" spans="12:16" ht="15" customHeight="1" x14ac:dyDescent="0.3">
      <c r="L4435" s="171" t="str">
        <f t="shared" si="360"/>
        <v>-</v>
      </c>
      <c r="M4435" s="172">
        <f t="shared" ref="M4435:M4498" si="364">IFERROR(VLOOKUP(L4435,$B$19:$E$80,4,FALSE),0)</f>
        <v>0</v>
      </c>
      <c r="N4435" s="172">
        <f t="shared" si="361"/>
        <v>0</v>
      </c>
      <c r="O4435" s="172">
        <f t="shared" si="363"/>
        <v>0</v>
      </c>
      <c r="P4435" s="172">
        <f t="shared" si="362"/>
        <v>0</v>
      </c>
    </row>
    <row r="4436" spans="12:16" ht="15" customHeight="1" x14ac:dyDescent="0.3">
      <c r="L4436" s="171" t="str">
        <f t="shared" ref="L4436:L4499" si="365">IFERROR(IF(MAX(L4435+1,$F$5+1)&gt;$J$10,"-",MAX(L4435+1,$F$5+1)),"-")</f>
        <v>-</v>
      </c>
      <c r="M4436" s="172">
        <f t="shared" si="364"/>
        <v>0</v>
      </c>
      <c r="N4436" s="172">
        <f t="shared" ref="N4436:N4499" si="366">IF(ISNUMBER(N4435),N4435-M4436,$E$8)</f>
        <v>0</v>
      </c>
      <c r="O4436" s="172">
        <f t="shared" si="363"/>
        <v>0</v>
      </c>
      <c r="P4436" s="172">
        <f t="shared" ref="P4436:P4499" si="367">IFERROR(IF(ISNUMBER(N4435),N4435,$E$8)*3%/IF(MOD(YEAR(L4436),4),365,366)*IF(ISBLANK(L4435),(L4436-$F$5),L4436-L4435),0)</f>
        <v>0</v>
      </c>
    </row>
    <row r="4437" spans="12:16" ht="15" customHeight="1" x14ac:dyDescent="0.3">
      <c r="L4437" s="171" t="str">
        <f t="shared" si="365"/>
        <v>-</v>
      </c>
      <c r="M4437" s="172">
        <f t="shared" si="364"/>
        <v>0</v>
      </c>
      <c r="N4437" s="172">
        <f t="shared" si="366"/>
        <v>0</v>
      </c>
      <c r="O4437" s="172">
        <f t="shared" si="363"/>
        <v>0</v>
      </c>
      <c r="P4437" s="172">
        <f t="shared" si="367"/>
        <v>0</v>
      </c>
    </row>
    <row r="4438" spans="12:16" ht="15" customHeight="1" x14ac:dyDescent="0.3">
      <c r="L4438" s="171" t="str">
        <f t="shared" si="365"/>
        <v>-</v>
      </c>
      <c r="M4438" s="172">
        <f t="shared" si="364"/>
        <v>0</v>
      </c>
      <c r="N4438" s="172">
        <f t="shared" si="366"/>
        <v>0</v>
      </c>
      <c r="O4438" s="172">
        <f t="shared" si="363"/>
        <v>0</v>
      </c>
      <c r="P4438" s="172">
        <f t="shared" si="367"/>
        <v>0</v>
      </c>
    </row>
    <row r="4439" spans="12:16" ht="15" customHeight="1" x14ac:dyDescent="0.3">
      <c r="L4439" s="171" t="str">
        <f t="shared" si="365"/>
        <v>-</v>
      </c>
      <c r="M4439" s="172">
        <f t="shared" si="364"/>
        <v>0</v>
      </c>
      <c r="N4439" s="172">
        <f t="shared" si="366"/>
        <v>0</v>
      </c>
      <c r="O4439" s="172">
        <f t="shared" si="363"/>
        <v>0</v>
      </c>
      <c r="P4439" s="172">
        <f t="shared" si="367"/>
        <v>0</v>
      </c>
    </row>
    <row r="4440" spans="12:16" ht="15" customHeight="1" x14ac:dyDescent="0.3">
      <c r="L4440" s="171" t="str">
        <f t="shared" si="365"/>
        <v>-</v>
      </c>
      <c r="M4440" s="172">
        <f t="shared" si="364"/>
        <v>0</v>
      </c>
      <c r="N4440" s="172">
        <f t="shared" si="366"/>
        <v>0</v>
      </c>
      <c r="O4440" s="172">
        <f t="shared" si="363"/>
        <v>0</v>
      </c>
      <c r="P4440" s="172">
        <f t="shared" si="367"/>
        <v>0</v>
      </c>
    </row>
    <row r="4441" spans="12:16" ht="15" customHeight="1" x14ac:dyDescent="0.3">
      <c r="L4441" s="171" t="str">
        <f t="shared" si="365"/>
        <v>-</v>
      </c>
      <c r="M4441" s="172">
        <f t="shared" si="364"/>
        <v>0</v>
      </c>
      <c r="N4441" s="172">
        <f t="shared" si="366"/>
        <v>0</v>
      </c>
      <c r="O4441" s="172">
        <f t="shared" si="363"/>
        <v>0</v>
      </c>
      <c r="P4441" s="172">
        <f t="shared" si="367"/>
        <v>0</v>
      </c>
    </row>
    <row r="4442" spans="12:16" ht="15" customHeight="1" x14ac:dyDescent="0.3">
      <c r="L4442" s="171" t="str">
        <f t="shared" si="365"/>
        <v>-</v>
      </c>
      <c r="M4442" s="172">
        <f t="shared" si="364"/>
        <v>0</v>
      </c>
      <c r="N4442" s="172">
        <f t="shared" si="366"/>
        <v>0</v>
      </c>
      <c r="O4442" s="172">
        <f t="shared" si="363"/>
        <v>0</v>
      </c>
      <c r="P4442" s="172">
        <f t="shared" si="367"/>
        <v>0</v>
      </c>
    </row>
    <row r="4443" spans="12:16" ht="15" customHeight="1" x14ac:dyDescent="0.3">
      <c r="L4443" s="171" t="str">
        <f t="shared" si="365"/>
        <v>-</v>
      </c>
      <c r="M4443" s="172">
        <f t="shared" si="364"/>
        <v>0</v>
      </c>
      <c r="N4443" s="172">
        <f t="shared" si="366"/>
        <v>0</v>
      </c>
      <c r="O4443" s="172">
        <f t="shared" si="363"/>
        <v>0</v>
      </c>
      <c r="P4443" s="172">
        <f t="shared" si="367"/>
        <v>0</v>
      </c>
    </row>
    <row r="4444" spans="12:16" ht="15" customHeight="1" x14ac:dyDescent="0.3">
      <c r="L4444" s="171" t="str">
        <f t="shared" si="365"/>
        <v>-</v>
      </c>
      <c r="M4444" s="172">
        <f t="shared" si="364"/>
        <v>0</v>
      </c>
      <c r="N4444" s="172">
        <f t="shared" si="366"/>
        <v>0</v>
      </c>
      <c r="O4444" s="172">
        <f t="shared" si="363"/>
        <v>0</v>
      </c>
      <c r="P4444" s="172">
        <f t="shared" si="367"/>
        <v>0</v>
      </c>
    </row>
    <row r="4445" spans="12:16" ht="15" customHeight="1" x14ac:dyDescent="0.3">
      <c r="L4445" s="171" t="str">
        <f t="shared" si="365"/>
        <v>-</v>
      </c>
      <c r="M4445" s="172">
        <f t="shared" si="364"/>
        <v>0</v>
      </c>
      <c r="N4445" s="172">
        <f t="shared" si="366"/>
        <v>0</v>
      </c>
      <c r="O4445" s="172">
        <f t="shared" si="363"/>
        <v>0</v>
      </c>
      <c r="P4445" s="172">
        <f t="shared" si="367"/>
        <v>0</v>
      </c>
    </row>
    <row r="4446" spans="12:16" ht="15" customHeight="1" x14ac:dyDescent="0.3">
      <c r="L4446" s="171" t="str">
        <f t="shared" si="365"/>
        <v>-</v>
      </c>
      <c r="M4446" s="172">
        <f t="shared" si="364"/>
        <v>0</v>
      </c>
      <c r="N4446" s="172">
        <f t="shared" si="366"/>
        <v>0</v>
      </c>
      <c r="O4446" s="172">
        <f t="shared" si="363"/>
        <v>0</v>
      </c>
      <c r="P4446" s="172">
        <f t="shared" si="367"/>
        <v>0</v>
      </c>
    </row>
    <row r="4447" spans="12:16" ht="15" customHeight="1" x14ac:dyDescent="0.3">
      <c r="L4447" s="171" t="str">
        <f t="shared" si="365"/>
        <v>-</v>
      </c>
      <c r="M4447" s="172">
        <f t="shared" si="364"/>
        <v>0</v>
      </c>
      <c r="N4447" s="172">
        <f t="shared" si="366"/>
        <v>0</v>
      </c>
      <c r="O4447" s="172">
        <f t="shared" si="363"/>
        <v>0</v>
      </c>
      <c r="P4447" s="172">
        <f t="shared" si="367"/>
        <v>0</v>
      </c>
    </row>
    <row r="4448" spans="12:16" ht="15" customHeight="1" x14ac:dyDescent="0.3">
      <c r="L4448" s="171" t="str">
        <f t="shared" si="365"/>
        <v>-</v>
      </c>
      <c r="M4448" s="172">
        <f t="shared" si="364"/>
        <v>0</v>
      </c>
      <c r="N4448" s="172">
        <f t="shared" si="366"/>
        <v>0</v>
      </c>
      <c r="O4448" s="172">
        <f t="shared" si="363"/>
        <v>0</v>
      </c>
      <c r="P4448" s="172">
        <f t="shared" si="367"/>
        <v>0</v>
      </c>
    </row>
    <row r="4449" spans="12:16" ht="15" customHeight="1" x14ac:dyDescent="0.3">
      <c r="L4449" s="171" t="str">
        <f t="shared" si="365"/>
        <v>-</v>
      </c>
      <c r="M4449" s="172">
        <f t="shared" si="364"/>
        <v>0</v>
      </c>
      <c r="N4449" s="172">
        <f t="shared" si="366"/>
        <v>0</v>
      </c>
      <c r="O4449" s="172">
        <f t="shared" si="363"/>
        <v>0</v>
      </c>
      <c r="P4449" s="172">
        <f t="shared" si="367"/>
        <v>0</v>
      </c>
    </row>
    <row r="4450" spans="12:16" ht="15" customHeight="1" x14ac:dyDescent="0.3">
      <c r="L4450" s="171" t="str">
        <f t="shared" si="365"/>
        <v>-</v>
      </c>
      <c r="M4450" s="172">
        <f t="shared" si="364"/>
        <v>0</v>
      </c>
      <c r="N4450" s="172">
        <f t="shared" si="366"/>
        <v>0</v>
      </c>
      <c r="O4450" s="172">
        <f t="shared" si="363"/>
        <v>0</v>
      </c>
      <c r="P4450" s="172">
        <f t="shared" si="367"/>
        <v>0</v>
      </c>
    </row>
    <row r="4451" spans="12:16" ht="15" customHeight="1" x14ac:dyDescent="0.3">
      <c r="L4451" s="171" t="str">
        <f t="shared" si="365"/>
        <v>-</v>
      </c>
      <c r="M4451" s="172">
        <f t="shared" si="364"/>
        <v>0</v>
      </c>
      <c r="N4451" s="172">
        <f t="shared" si="366"/>
        <v>0</v>
      </c>
      <c r="O4451" s="172">
        <f t="shared" si="363"/>
        <v>0</v>
      </c>
      <c r="P4451" s="172">
        <f t="shared" si="367"/>
        <v>0</v>
      </c>
    </row>
    <row r="4452" spans="12:16" ht="15" customHeight="1" x14ac:dyDescent="0.3">
      <c r="L4452" s="171" t="str">
        <f t="shared" si="365"/>
        <v>-</v>
      </c>
      <c r="M4452" s="172">
        <f t="shared" si="364"/>
        <v>0</v>
      </c>
      <c r="N4452" s="172">
        <f t="shared" si="366"/>
        <v>0</v>
      </c>
      <c r="O4452" s="172">
        <f t="shared" si="363"/>
        <v>0</v>
      </c>
      <c r="P4452" s="172">
        <f t="shared" si="367"/>
        <v>0</v>
      </c>
    </row>
    <row r="4453" spans="12:16" ht="15" customHeight="1" x14ac:dyDescent="0.3">
      <c r="L4453" s="171" t="str">
        <f t="shared" si="365"/>
        <v>-</v>
      </c>
      <c r="M4453" s="172">
        <f t="shared" si="364"/>
        <v>0</v>
      </c>
      <c r="N4453" s="172">
        <f t="shared" si="366"/>
        <v>0</v>
      </c>
      <c r="O4453" s="172">
        <f t="shared" si="363"/>
        <v>0</v>
      </c>
      <c r="P4453" s="172">
        <f t="shared" si="367"/>
        <v>0</v>
      </c>
    </row>
    <row r="4454" spans="12:16" ht="15" customHeight="1" x14ac:dyDescent="0.3">
      <c r="L4454" s="171" t="str">
        <f t="shared" si="365"/>
        <v>-</v>
      </c>
      <c r="M4454" s="172">
        <f t="shared" si="364"/>
        <v>0</v>
      </c>
      <c r="N4454" s="172">
        <f t="shared" si="366"/>
        <v>0</v>
      </c>
      <c r="O4454" s="172">
        <f t="shared" si="363"/>
        <v>0</v>
      </c>
      <c r="P4454" s="172">
        <f t="shared" si="367"/>
        <v>0</v>
      </c>
    </row>
    <row r="4455" spans="12:16" ht="15" customHeight="1" x14ac:dyDescent="0.3">
      <c r="L4455" s="171" t="str">
        <f t="shared" si="365"/>
        <v>-</v>
      </c>
      <c r="M4455" s="172">
        <f t="shared" si="364"/>
        <v>0</v>
      </c>
      <c r="N4455" s="172">
        <f t="shared" si="366"/>
        <v>0</v>
      </c>
      <c r="O4455" s="172">
        <f t="shared" si="363"/>
        <v>0</v>
      </c>
      <c r="P4455" s="172">
        <f t="shared" si="367"/>
        <v>0</v>
      </c>
    </row>
    <row r="4456" spans="12:16" ht="15" customHeight="1" x14ac:dyDescent="0.3">
      <c r="L4456" s="171" t="str">
        <f t="shared" si="365"/>
        <v>-</v>
      </c>
      <c r="M4456" s="172">
        <f t="shared" si="364"/>
        <v>0</v>
      </c>
      <c r="N4456" s="172">
        <f t="shared" si="366"/>
        <v>0</v>
      </c>
      <c r="O4456" s="172">
        <f t="shared" si="363"/>
        <v>0</v>
      </c>
      <c r="P4456" s="172">
        <f t="shared" si="367"/>
        <v>0</v>
      </c>
    </row>
    <row r="4457" spans="12:16" ht="15" customHeight="1" x14ac:dyDescent="0.3">
      <c r="L4457" s="171" t="str">
        <f t="shared" si="365"/>
        <v>-</v>
      </c>
      <c r="M4457" s="172">
        <f t="shared" si="364"/>
        <v>0</v>
      </c>
      <c r="N4457" s="172">
        <f t="shared" si="366"/>
        <v>0</v>
      </c>
      <c r="O4457" s="172">
        <f t="shared" si="363"/>
        <v>0</v>
      </c>
      <c r="P4457" s="172">
        <f t="shared" si="367"/>
        <v>0</v>
      </c>
    </row>
    <row r="4458" spans="12:16" ht="15" customHeight="1" x14ac:dyDescent="0.3">
      <c r="L4458" s="171" t="str">
        <f t="shared" si="365"/>
        <v>-</v>
      </c>
      <c r="M4458" s="172">
        <f t="shared" si="364"/>
        <v>0</v>
      </c>
      <c r="N4458" s="172">
        <f t="shared" si="366"/>
        <v>0</v>
      </c>
      <c r="O4458" s="172">
        <f t="shared" si="363"/>
        <v>0</v>
      </c>
      <c r="P4458" s="172">
        <f t="shared" si="367"/>
        <v>0</v>
      </c>
    </row>
    <row r="4459" spans="12:16" ht="15" customHeight="1" x14ac:dyDescent="0.3">
      <c r="L4459" s="171" t="str">
        <f t="shared" si="365"/>
        <v>-</v>
      </c>
      <c r="M4459" s="172">
        <f t="shared" si="364"/>
        <v>0</v>
      </c>
      <c r="N4459" s="172">
        <f t="shared" si="366"/>
        <v>0</v>
      </c>
      <c r="O4459" s="172">
        <f t="shared" si="363"/>
        <v>0</v>
      </c>
      <c r="P4459" s="172">
        <f t="shared" si="367"/>
        <v>0</v>
      </c>
    </row>
    <row r="4460" spans="12:16" ht="15" customHeight="1" x14ac:dyDescent="0.3">
      <c r="L4460" s="171" t="str">
        <f t="shared" si="365"/>
        <v>-</v>
      </c>
      <c r="M4460" s="172">
        <f t="shared" si="364"/>
        <v>0</v>
      </c>
      <c r="N4460" s="172">
        <f t="shared" si="366"/>
        <v>0</v>
      </c>
      <c r="O4460" s="172">
        <f t="shared" si="363"/>
        <v>0</v>
      </c>
      <c r="P4460" s="172">
        <f t="shared" si="367"/>
        <v>0</v>
      </c>
    </row>
    <row r="4461" spans="12:16" ht="15" customHeight="1" x14ac:dyDescent="0.3">
      <c r="L4461" s="171" t="str">
        <f t="shared" si="365"/>
        <v>-</v>
      </c>
      <c r="M4461" s="172">
        <f t="shared" si="364"/>
        <v>0</v>
      </c>
      <c r="N4461" s="172">
        <f t="shared" si="366"/>
        <v>0</v>
      </c>
      <c r="O4461" s="172">
        <f t="shared" si="363"/>
        <v>0</v>
      </c>
      <c r="P4461" s="172">
        <f t="shared" si="367"/>
        <v>0</v>
      </c>
    </row>
    <row r="4462" spans="12:16" ht="15" customHeight="1" x14ac:dyDescent="0.3">
      <c r="L4462" s="171" t="str">
        <f t="shared" si="365"/>
        <v>-</v>
      </c>
      <c r="M4462" s="172">
        <f t="shared" si="364"/>
        <v>0</v>
      </c>
      <c r="N4462" s="172">
        <f t="shared" si="366"/>
        <v>0</v>
      </c>
      <c r="O4462" s="172">
        <f t="shared" si="363"/>
        <v>0</v>
      </c>
      <c r="P4462" s="172">
        <f t="shared" si="367"/>
        <v>0</v>
      </c>
    </row>
    <row r="4463" spans="12:16" ht="15" customHeight="1" x14ac:dyDescent="0.3">
      <c r="L4463" s="171" t="str">
        <f t="shared" si="365"/>
        <v>-</v>
      </c>
      <c r="M4463" s="172">
        <f t="shared" si="364"/>
        <v>0</v>
      </c>
      <c r="N4463" s="172">
        <f t="shared" si="366"/>
        <v>0</v>
      </c>
      <c r="O4463" s="172">
        <f t="shared" si="363"/>
        <v>0</v>
      </c>
      <c r="P4463" s="172">
        <f t="shared" si="367"/>
        <v>0</v>
      </c>
    </row>
    <row r="4464" spans="12:16" ht="15" customHeight="1" x14ac:dyDescent="0.3">
      <c r="L4464" s="171" t="str">
        <f t="shared" si="365"/>
        <v>-</v>
      </c>
      <c r="M4464" s="172">
        <f t="shared" si="364"/>
        <v>0</v>
      </c>
      <c r="N4464" s="172">
        <f t="shared" si="366"/>
        <v>0</v>
      </c>
      <c r="O4464" s="172">
        <f t="shared" si="363"/>
        <v>0</v>
      </c>
      <c r="P4464" s="172">
        <f t="shared" si="367"/>
        <v>0</v>
      </c>
    </row>
    <row r="4465" spans="12:16" ht="15" customHeight="1" x14ac:dyDescent="0.3">
      <c r="L4465" s="171" t="str">
        <f t="shared" si="365"/>
        <v>-</v>
      </c>
      <c r="M4465" s="172">
        <f t="shared" si="364"/>
        <v>0</v>
      </c>
      <c r="N4465" s="172">
        <f t="shared" si="366"/>
        <v>0</v>
      </c>
      <c r="O4465" s="172">
        <f t="shared" si="363"/>
        <v>0</v>
      </c>
      <c r="P4465" s="172">
        <f t="shared" si="367"/>
        <v>0</v>
      </c>
    </row>
    <row r="4466" spans="12:16" ht="15" customHeight="1" x14ac:dyDescent="0.3">
      <c r="L4466" s="171" t="str">
        <f t="shared" si="365"/>
        <v>-</v>
      </c>
      <c r="M4466" s="172">
        <f t="shared" si="364"/>
        <v>0</v>
      </c>
      <c r="N4466" s="172">
        <f t="shared" si="366"/>
        <v>0</v>
      </c>
      <c r="O4466" s="172">
        <f t="shared" si="363"/>
        <v>0</v>
      </c>
      <c r="P4466" s="172">
        <f t="shared" si="367"/>
        <v>0</v>
      </c>
    </row>
    <row r="4467" spans="12:16" ht="15" customHeight="1" x14ac:dyDescent="0.3">
      <c r="L4467" s="171" t="str">
        <f t="shared" si="365"/>
        <v>-</v>
      </c>
      <c r="M4467" s="172">
        <f t="shared" si="364"/>
        <v>0</v>
      </c>
      <c r="N4467" s="172">
        <f t="shared" si="366"/>
        <v>0</v>
      </c>
      <c r="O4467" s="172">
        <f t="shared" si="363"/>
        <v>0</v>
      </c>
      <c r="P4467" s="172">
        <f t="shared" si="367"/>
        <v>0</v>
      </c>
    </row>
    <row r="4468" spans="12:16" ht="15" customHeight="1" x14ac:dyDescent="0.3">
      <c r="L4468" s="171" t="str">
        <f t="shared" si="365"/>
        <v>-</v>
      </c>
      <c r="M4468" s="172">
        <f t="shared" si="364"/>
        <v>0</v>
      </c>
      <c r="N4468" s="172">
        <f t="shared" si="366"/>
        <v>0</v>
      </c>
      <c r="O4468" s="172">
        <f t="shared" si="363"/>
        <v>0</v>
      </c>
      <c r="P4468" s="172">
        <f t="shared" si="367"/>
        <v>0</v>
      </c>
    </row>
    <row r="4469" spans="12:16" ht="15" customHeight="1" x14ac:dyDescent="0.3">
      <c r="L4469" s="171" t="str">
        <f t="shared" si="365"/>
        <v>-</v>
      </c>
      <c r="M4469" s="172">
        <f t="shared" si="364"/>
        <v>0</v>
      </c>
      <c r="N4469" s="172">
        <f t="shared" si="366"/>
        <v>0</v>
      </c>
      <c r="O4469" s="172">
        <f t="shared" si="363"/>
        <v>0</v>
      </c>
      <c r="P4469" s="172">
        <f t="shared" si="367"/>
        <v>0</v>
      </c>
    </row>
    <row r="4470" spans="12:16" ht="15" customHeight="1" x14ac:dyDescent="0.3">
      <c r="L4470" s="171" t="str">
        <f t="shared" si="365"/>
        <v>-</v>
      </c>
      <c r="M4470" s="172">
        <f t="shared" si="364"/>
        <v>0</v>
      </c>
      <c r="N4470" s="172">
        <f t="shared" si="366"/>
        <v>0</v>
      </c>
      <c r="O4470" s="172">
        <f t="shared" si="363"/>
        <v>0</v>
      </c>
      <c r="P4470" s="172">
        <f t="shared" si="367"/>
        <v>0</v>
      </c>
    </row>
    <row r="4471" spans="12:16" ht="15" customHeight="1" x14ac:dyDescent="0.3">
      <c r="L4471" s="171" t="str">
        <f t="shared" si="365"/>
        <v>-</v>
      </c>
      <c r="M4471" s="172">
        <f t="shared" si="364"/>
        <v>0</v>
      </c>
      <c r="N4471" s="172">
        <f t="shared" si="366"/>
        <v>0</v>
      </c>
      <c r="O4471" s="172">
        <f t="shared" si="363"/>
        <v>0</v>
      </c>
      <c r="P4471" s="172">
        <f t="shared" si="367"/>
        <v>0</v>
      </c>
    </row>
    <row r="4472" spans="12:16" ht="15" customHeight="1" x14ac:dyDescent="0.3">
      <c r="L4472" s="171" t="str">
        <f t="shared" si="365"/>
        <v>-</v>
      </c>
      <c r="M4472" s="172">
        <f t="shared" si="364"/>
        <v>0</v>
      </c>
      <c r="N4472" s="172">
        <f t="shared" si="366"/>
        <v>0</v>
      </c>
      <c r="O4472" s="172">
        <f t="shared" si="363"/>
        <v>0</v>
      </c>
      <c r="P4472" s="172">
        <f t="shared" si="367"/>
        <v>0</v>
      </c>
    </row>
    <row r="4473" spans="12:16" ht="15" customHeight="1" x14ac:dyDescent="0.3">
      <c r="L4473" s="171" t="str">
        <f t="shared" si="365"/>
        <v>-</v>
      </c>
      <c r="M4473" s="172">
        <f t="shared" si="364"/>
        <v>0</v>
      </c>
      <c r="N4473" s="172">
        <f t="shared" si="366"/>
        <v>0</v>
      </c>
      <c r="O4473" s="172">
        <f t="shared" si="363"/>
        <v>0</v>
      </c>
      <c r="P4473" s="172">
        <f t="shared" si="367"/>
        <v>0</v>
      </c>
    </row>
    <row r="4474" spans="12:16" ht="15" customHeight="1" x14ac:dyDescent="0.3">
      <c r="L4474" s="171" t="str">
        <f t="shared" si="365"/>
        <v>-</v>
      </c>
      <c r="M4474" s="172">
        <f t="shared" si="364"/>
        <v>0</v>
      </c>
      <c r="N4474" s="172">
        <f t="shared" si="366"/>
        <v>0</v>
      </c>
      <c r="O4474" s="172">
        <f t="shared" si="363"/>
        <v>0</v>
      </c>
      <c r="P4474" s="172">
        <f t="shared" si="367"/>
        <v>0</v>
      </c>
    </row>
    <row r="4475" spans="12:16" ht="15" customHeight="1" x14ac:dyDescent="0.3">
      <c r="L4475" s="171" t="str">
        <f t="shared" si="365"/>
        <v>-</v>
      </c>
      <c r="M4475" s="172">
        <f t="shared" si="364"/>
        <v>0</v>
      </c>
      <c r="N4475" s="172">
        <f t="shared" si="366"/>
        <v>0</v>
      </c>
      <c r="O4475" s="172">
        <f t="shared" si="363"/>
        <v>0</v>
      </c>
      <c r="P4475" s="172">
        <f t="shared" si="367"/>
        <v>0</v>
      </c>
    </row>
    <row r="4476" spans="12:16" ht="15" customHeight="1" x14ac:dyDescent="0.3">
      <c r="L4476" s="171" t="str">
        <f t="shared" si="365"/>
        <v>-</v>
      </c>
      <c r="M4476" s="172">
        <f t="shared" si="364"/>
        <v>0</v>
      </c>
      <c r="N4476" s="172">
        <f t="shared" si="366"/>
        <v>0</v>
      </c>
      <c r="O4476" s="172">
        <f t="shared" si="363"/>
        <v>0</v>
      </c>
      <c r="P4476" s="172">
        <f t="shared" si="367"/>
        <v>0</v>
      </c>
    </row>
    <row r="4477" spans="12:16" ht="15" customHeight="1" x14ac:dyDescent="0.3">
      <c r="L4477" s="171" t="str">
        <f t="shared" si="365"/>
        <v>-</v>
      </c>
      <c r="M4477" s="172">
        <f t="shared" si="364"/>
        <v>0</v>
      </c>
      <c r="N4477" s="172">
        <f t="shared" si="366"/>
        <v>0</v>
      </c>
      <c r="O4477" s="172">
        <f t="shared" si="363"/>
        <v>0</v>
      </c>
      <c r="P4477" s="172">
        <f t="shared" si="367"/>
        <v>0</v>
      </c>
    </row>
    <row r="4478" spans="12:16" ht="15" customHeight="1" x14ac:dyDescent="0.3">
      <c r="L4478" s="171" t="str">
        <f t="shared" si="365"/>
        <v>-</v>
      </c>
      <c r="M4478" s="172">
        <f t="shared" si="364"/>
        <v>0</v>
      </c>
      <c r="N4478" s="172">
        <f t="shared" si="366"/>
        <v>0</v>
      </c>
      <c r="O4478" s="172">
        <f t="shared" si="363"/>
        <v>0</v>
      </c>
      <c r="P4478" s="172">
        <f t="shared" si="367"/>
        <v>0</v>
      </c>
    </row>
    <row r="4479" spans="12:16" ht="15" customHeight="1" x14ac:dyDescent="0.3">
      <c r="L4479" s="171" t="str">
        <f t="shared" si="365"/>
        <v>-</v>
      </c>
      <c r="M4479" s="172">
        <f t="shared" si="364"/>
        <v>0</v>
      </c>
      <c r="N4479" s="172">
        <f t="shared" si="366"/>
        <v>0</v>
      </c>
      <c r="O4479" s="172">
        <f t="shared" si="363"/>
        <v>0</v>
      </c>
      <c r="P4479" s="172">
        <f t="shared" si="367"/>
        <v>0</v>
      </c>
    </row>
    <row r="4480" spans="12:16" ht="15" customHeight="1" x14ac:dyDescent="0.3">
      <c r="L4480" s="171" t="str">
        <f t="shared" si="365"/>
        <v>-</v>
      </c>
      <c r="M4480" s="172">
        <f t="shared" si="364"/>
        <v>0</v>
      </c>
      <c r="N4480" s="172">
        <f t="shared" si="366"/>
        <v>0</v>
      </c>
      <c r="O4480" s="172">
        <f t="shared" si="363"/>
        <v>0</v>
      </c>
      <c r="P4480" s="172">
        <f t="shared" si="367"/>
        <v>0</v>
      </c>
    </row>
    <row r="4481" spans="12:16" ht="15" customHeight="1" x14ac:dyDescent="0.3">
      <c r="L4481" s="171" t="str">
        <f t="shared" si="365"/>
        <v>-</v>
      </c>
      <c r="M4481" s="172">
        <f t="shared" si="364"/>
        <v>0</v>
      </c>
      <c r="N4481" s="172">
        <f t="shared" si="366"/>
        <v>0</v>
      </c>
      <c r="O4481" s="172">
        <f t="shared" si="363"/>
        <v>0</v>
      </c>
      <c r="P4481" s="172">
        <f t="shared" si="367"/>
        <v>0</v>
      </c>
    </row>
    <row r="4482" spans="12:16" ht="15" customHeight="1" x14ac:dyDescent="0.3">
      <c r="L4482" s="171" t="str">
        <f t="shared" si="365"/>
        <v>-</v>
      </c>
      <c r="M4482" s="172">
        <f t="shared" si="364"/>
        <v>0</v>
      </c>
      <c r="N4482" s="172">
        <f t="shared" si="366"/>
        <v>0</v>
      </c>
      <c r="O4482" s="172">
        <f t="shared" si="363"/>
        <v>0</v>
      </c>
      <c r="P4482" s="172">
        <f t="shared" si="367"/>
        <v>0</v>
      </c>
    </row>
    <row r="4483" spans="12:16" ht="15" customHeight="1" x14ac:dyDescent="0.3">
      <c r="L4483" s="171" t="str">
        <f t="shared" si="365"/>
        <v>-</v>
      </c>
      <c r="M4483" s="172">
        <f t="shared" si="364"/>
        <v>0</v>
      </c>
      <c r="N4483" s="172">
        <f t="shared" si="366"/>
        <v>0</v>
      </c>
      <c r="O4483" s="172">
        <f t="shared" si="363"/>
        <v>0</v>
      </c>
      <c r="P4483" s="172">
        <f t="shared" si="367"/>
        <v>0</v>
      </c>
    </row>
    <row r="4484" spans="12:16" ht="15" customHeight="1" x14ac:dyDescent="0.3">
      <c r="L4484" s="171" t="str">
        <f t="shared" si="365"/>
        <v>-</v>
      </c>
      <c r="M4484" s="172">
        <f t="shared" si="364"/>
        <v>0</v>
      </c>
      <c r="N4484" s="172">
        <f t="shared" si="366"/>
        <v>0</v>
      </c>
      <c r="O4484" s="172">
        <f t="shared" si="363"/>
        <v>0</v>
      </c>
      <c r="P4484" s="172">
        <f t="shared" si="367"/>
        <v>0</v>
      </c>
    </row>
    <row r="4485" spans="12:16" ht="15" customHeight="1" x14ac:dyDescent="0.3">
      <c r="L4485" s="171" t="str">
        <f t="shared" si="365"/>
        <v>-</v>
      </c>
      <c r="M4485" s="172">
        <f t="shared" si="364"/>
        <v>0</v>
      </c>
      <c r="N4485" s="172">
        <f t="shared" si="366"/>
        <v>0</v>
      </c>
      <c r="O4485" s="172">
        <f t="shared" si="363"/>
        <v>0</v>
      </c>
      <c r="P4485" s="172">
        <f t="shared" si="367"/>
        <v>0</v>
      </c>
    </row>
    <row r="4486" spans="12:16" ht="15" customHeight="1" x14ac:dyDescent="0.3">
      <c r="L4486" s="171" t="str">
        <f t="shared" si="365"/>
        <v>-</v>
      </c>
      <c r="M4486" s="172">
        <f t="shared" si="364"/>
        <v>0</v>
      </c>
      <c r="N4486" s="172">
        <f t="shared" si="366"/>
        <v>0</v>
      </c>
      <c r="O4486" s="172">
        <f t="shared" si="363"/>
        <v>0</v>
      </c>
      <c r="P4486" s="172">
        <f t="shared" si="367"/>
        <v>0</v>
      </c>
    </row>
    <row r="4487" spans="12:16" ht="15" customHeight="1" x14ac:dyDescent="0.3">
      <c r="L4487" s="171" t="str">
        <f t="shared" si="365"/>
        <v>-</v>
      </c>
      <c r="M4487" s="172">
        <f t="shared" si="364"/>
        <v>0</v>
      </c>
      <c r="N4487" s="172">
        <f t="shared" si="366"/>
        <v>0</v>
      </c>
      <c r="O4487" s="172">
        <f t="shared" si="363"/>
        <v>0</v>
      </c>
      <c r="P4487" s="172">
        <f t="shared" si="367"/>
        <v>0</v>
      </c>
    </row>
    <row r="4488" spans="12:16" ht="15" customHeight="1" x14ac:dyDescent="0.3">
      <c r="L4488" s="171" t="str">
        <f t="shared" si="365"/>
        <v>-</v>
      </c>
      <c r="M4488" s="172">
        <f t="shared" si="364"/>
        <v>0</v>
      </c>
      <c r="N4488" s="172">
        <f t="shared" si="366"/>
        <v>0</v>
      </c>
      <c r="O4488" s="172">
        <f t="shared" si="363"/>
        <v>0</v>
      </c>
      <c r="P4488" s="172">
        <f t="shared" si="367"/>
        <v>0</v>
      </c>
    </row>
    <row r="4489" spans="12:16" ht="15" customHeight="1" x14ac:dyDescent="0.3">
      <c r="L4489" s="171" t="str">
        <f t="shared" si="365"/>
        <v>-</v>
      </c>
      <c r="M4489" s="172">
        <f t="shared" si="364"/>
        <v>0</v>
      </c>
      <c r="N4489" s="172">
        <f t="shared" si="366"/>
        <v>0</v>
      </c>
      <c r="O4489" s="172">
        <f t="shared" si="363"/>
        <v>0</v>
      </c>
      <c r="P4489" s="172">
        <f t="shared" si="367"/>
        <v>0</v>
      </c>
    </row>
    <row r="4490" spans="12:16" ht="15" customHeight="1" x14ac:dyDescent="0.3">
      <c r="L4490" s="171" t="str">
        <f t="shared" si="365"/>
        <v>-</v>
      </c>
      <c r="M4490" s="172">
        <f t="shared" si="364"/>
        <v>0</v>
      </c>
      <c r="N4490" s="172">
        <f t="shared" si="366"/>
        <v>0</v>
      </c>
      <c r="O4490" s="172">
        <f t="shared" si="363"/>
        <v>0</v>
      </c>
      <c r="P4490" s="172">
        <f t="shared" si="367"/>
        <v>0</v>
      </c>
    </row>
    <row r="4491" spans="12:16" ht="15" customHeight="1" x14ac:dyDescent="0.3">
      <c r="L4491" s="171" t="str">
        <f t="shared" si="365"/>
        <v>-</v>
      </c>
      <c r="M4491" s="172">
        <f t="shared" si="364"/>
        <v>0</v>
      </c>
      <c r="N4491" s="172">
        <f t="shared" si="366"/>
        <v>0</v>
      </c>
      <c r="O4491" s="172">
        <f t="shared" ref="O4491:O4554" si="368">IFERROR(IF(ISNUMBER(N4490),N4490,$E$8)*IF(L4491&gt;=$J$8,$E$12,$E$12)/IF(MOD(YEAR(L4491),4),365,366)*IF(ISBLANK(L4490),L4491-$F$5,L4491-L4490),0)</f>
        <v>0</v>
      </c>
      <c r="P4491" s="172">
        <f t="shared" si="367"/>
        <v>0</v>
      </c>
    </row>
    <row r="4492" spans="12:16" ht="15" customHeight="1" x14ac:dyDescent="0.3">
      <c r="L4492" s="171" t="str">
        <f t="shared" si="365"/>
        <v>-</v>
      </c>
      <c r="M4492" s="172">
        <f t="shared" si="364"/>
        <v>0</v>
      </c>
      <c r="N4492" s="172">
        <f t="shared" si="366"/>
        <v>0</v>
      </c>
      <c r="O4492" s="172">
        <f t="shared" si="368"/>
        <v>0</v>
      </c>
      <c r="P4492" s="172">
        <f t="shared" si="367"/>
        <v>0</v>
      </c>
    </row>
    <row r="4493" spans="12:16" ht="15" customHeight="1" x14ac:dyDescent="0.3">
      <c r="L4493" s="171" t="str">
        <f t="shared" si="365"/>
        <v>-</v>
      </c>
      <c r="M4493" s="172">
        <f t="shared" si="364"/>
        <v>0</v>
      </c>
      <c r="N4493" s="172">
        <f t="shared" si="366"/>
        <v>0</v>
      </c>
      <c r="O4493" s="172">
        <f t="shared" si="368"/>
        <v>0</v>
      </c>
      <c r="P4493" s="172">
        <f t="shared" si="367"/>
        <v>0</v>
      </c>
    </row>
    <row r="4494" spans="12:16" ht="15" customHeight="1" x14ac:dyDescent="0.3">
      <c r="L4494" s="171" t="str">
        <f t="shared" si="365"/>
        <v>-</v>
      </c>
      <c r="M4494" s="172">
        <f t="shared" si="364"/>
        <v>0</v>
      </c>
      <c r="N4494" s="172">
        <f t="shared" si="366"/>
        <v>0</v>
      </c>
      <c r="O4494" s="172">
        <f t="shared" si="368"/>
        <v>0</v>
      </c>
      <c r="P4494" s="172">
        <f t="shared" si="367"/>
        <v>0</v>
      </c>
    </row>
    <row r="4495" spans="12:16" ht="15" customHeight="1" x14ac:dyDescent="0.3">
      <c r="L4495" s="171" t="str">
        <f t="shared" si="365"/>
        <v>-</v>
      </c>
      <c r="M4495" s="172">
        <f t="shared" si="364"/>
        <v>0</v>
      </c>
      <c r="N4495" s="172">
        <f t="shared" si="366"/>
        <v>0</v>
      </c>
      <c r="O4495" s="172">
        <f t="shared" si="368"/>
        <v>0</v>
      </c>
      <c r="P4495" s="172">
        <f t="shared" si="367"/>
        <v>0</v>
      </c>
    </row>
    <row r="4496" spans="12:16" ht="15" customHeight="1" x14ac:dyDescent="0.3">
      <c r="L4496" s="171" t="str">
        <f t="shared" si="365"/>
        <v>-</v>
      </c>
      <c r="M4496" s="172">
        <f t="shared" si="364"/>
        <v>0</v>
      </c>
      <c r="N4496" s="172">
        <f t="shared" si="366"/>
        <v>0</v>
      </c>
      <c r="O4496" s="172">
        <f t="shared" si="368"/>
        <v>0</v>
      </c>
      <c r="P4496" s="172">
        <f t="shared" si="367"/>
        <v>0</v>
      </c>
    </row>
    <row r="4497" spans="12:16" ht="15" customHeight="1" x14ac:dyDescent="0.3">
      <c r="L4497" s="171" t="str">
        <f t="shared" si="365"/>
        <v>-</v>
      </c>
      <c r="M4497" s="172">
        <f t="shared" si="364"/>
        <v>0</v>
      </c>
      <c r="N4497" s="172">
        <f t="shared" si="366"/>
        <v>0</v>
      </c>
      <c r="O4497" s="172">
        <f t="shared" si="368"/>
        <v>0</v>
      </c>
      <c r="P4497" s="172">
        <f t="shared" si="367"/>
        <v>0</v>
      </c>
    </row>
    <row r="4498" spans="12:16" ht="15" customHeight="1" x14ac:dyDescent="0.3">
      <c r="L4498" s="171" t="str">
        <f t="shared" si="365"/>
        <v>-</v>
      </c>
      <c r="M4498" s="172">
        <f t="shared" si="364"/>
        <v>0</v>
      </c>
      <c r="N4498" s="172">
        <f t="shared" si="366"/>
        <v>0</v>
      </c>
      <c r="O4498" s="172">
        <f t="shared" si="368"/>
        <v>0</v>
      </c>
      <c r="P4498" s="172">
        <f t="shared" si="367"/>
        <v>0</v>
      </c>
    </row>
    <row r="4499" spans="12:16" ht="15" customHeight="1" x14ac:dyDescent="0.3">
      <c r="L4499" s="171" t="str">
        <f t="shared" si="365"/>
        <v>-</v>
      </c>
      <c r="M4499" s="172">
        <f t="shared" ref="M4499:M4562" si="369">IFERROR(VLOOKUP(L4499,$B$19:$E$80,4,FALSE),0)</f>
        <v>0</v>
      </c>
      <c r="N4499" s="172">
        <f t="shared" si="366"/>
        <v>0</v>
      </c>
      <c r="O4499" s="172">
        <f t="shared" si="368"/>
        <v>0</v>
      </c>
      <c r="P4499" s="172">
        <f t="shared" si="367"/>
        <v>0</v>
      </c>
    </row>
    <row r="4500" spans="12:16" ht="15" customHeight="1" x14ac:dyDescent="0.3">
      <c r="L4500" s="171" t="str">
        <f t="shared" ref="L4500:L4563" si="370">IFERROR(IF(MAX(L4499+1,$F$5+1)&gt;$J$10,"-",MAX(L4499+1,$F$5+1)),"-")</f>
        <v>-</v>
      </c>
      <c r="M4500" s="172">
        <f t="shared" si="369"/>
        <v>0</v>
      </c>
      <c r="N4500" s="172">
        <f t="shared" ref="N4500:N4563" si="371">IF(ISNUMBER(N4499),N4499-M4500,$E$8)</f>
        <v>0</v>
      </c>
      <c r="O4500" s="172">
        <f t="shared" si="368"/>
        <v>0</v>
      </c>
      <c r="P4500" s="172">
        <f t="shared" ref="P4500:P4563" si="372">IFERROR(IF(ISNUMBER(N4499),N4499,$E$8)*3%/IF(MOD(YEAR(L4500),4),365,366)*IF(ISBLANK(L4499),(L4500-$F$5),L4500-L4499),0)</f>
        <v>0</v>
      </c>
    </row>
    <row r="4501" spans="12:16" ht="15" customHeight="1" x14ac:dyDescent="0.3">
      <c r="L4501" s="171" t="str">
        <f t="shared" si="370"/>
        <v>-</v>
      </c>
      <c r="M4501" s="172">
        <f t="shared" si="369"/>
        <v>0</v>
      </c>
      <c r="N4501" s="172">
        <f t="shared" si="371"/>
        <v>0</v>
      </c>
      <c r="O4501" s="172">
        <f t="shared" si="368"/>
        <v>0</v>
      </c>
      <c r="P4501" s="172">
        <f t="shared" si="372"/>
        <v>0</v>
      </c>
    </row>
    <row r="4502" spans="12:16" ht="15" customHeight="1" x14ac:dyDescent="0.3">
      <c r="L4502" s="171" t="str">
        <f t="shared" si="370"/>
        <v>-</v>
      </c>
      <c r="M4502" s="172">
        <f t="shared" si="369"/>
        <v>0</v>
      </c>
      <c r="N4502" s="172">
        <f t="shared" si="371"/>
        <v>0</v>
      </c>
      <c r="O4502" s="172">
        <f t="shared" si="368"/>
        <v>0</v>
      </c>
      <c r="P4502" s="172">
        <f t="shared" si="372"/>
        <v>0</v>
      </c>
    </row>
    <row r="4503" spans="12:16" ht="15" customHeight="1" x14ac:dyDescent="0.3">
      <c r="L4503" s="171" t="str">
        <f t="shared" si="370"/>
        <v>-</v>
      </c>
      <c r="M4503" s="172">
        <f t="shared" si="369"/>
        <v>0</v>
      </c>
      <c r="N4503" s="172">
        <f t="shared" si="371"/>
        <v>0</v>
      </c>
      <c r="O4503" s="172">
        <f t="shared" si="368"/>
        <v>0</v>
      </c>
      <c r="P4503" s="172">
        <f t="shared" si="372"/>
        <v>0</v>
      </c>
    </row>
    <row r="4504" spans="12:16" ht="15" customHeight="1" x14ac:dyDescent="0.3">
      <c r="L4504" s="171" t="str">
        <f t="shared" si="370"/>
        <v>-</v>
      </c>
      <c r="M4504" s="172">
        <f t="shared" si="369"/>
        <v>0</v>
      </c>
      <c r="N4504" s="172">
        <f t="shared" si="371"/>
        <v>0</v>
      </c>
      <c r="O4504" s="172">
        <f t="shared" si="368"/>
        <v>0</v>
      </c>
      <c r="P4504" s="172">
        <f t="shared" si="372"/>
        <v>0</v>
      </c>
    </row>
    <row r="4505" spans="12:16" ht="15" customHeight="1" x14ac:dyDescent="0.3">
      <c r="L4505" s="171" t="str">
        <f t="shared" si="370"/>
        <v>-</v>
      </c>
      <c r="M4505" s="172">
        <f t="shared" si="369"/>
        <v>0</v>
      </c>
      <c r="N4505" s="172">
        <f t="shared" si="371"/>
        <v>0</v>
      </c>
      <c r="O4505" s="172">
        <f t="shared" si="368"/>
        <v>0</v>
      </c>
      <c r="P4505" s="172">
        <f t="shared" si="372"/>
        <v>0</v>
      </c>
    </row>
    <row r="4506" spans="12:16" ht="15" customHeight="1" x14ac:dyDescent="0.3">
      <c r="L4506" s="171" t="str">
        <f t="shared" si="370"/>
        <v>-</v>
      </c>
      <c r="M4506" s="172">
        <f t="shared" si="369"/>
        <v>0</v>
      </c>
      <c r="N4506" s="172">
        <f t="shared" si="371"/>
        <v>0</v>
      </c>
      <c r="O4506" s="172">
        <f t="shared" si="368"/>
        <v>0</v>
      </c>
      <c r="P4506" s="172">
        <f t="shared" si="372"/>
        <v>0</v>
      </c>
    </row>
    <row r="4507" spans="12:16" ht="15" customHeight="1" x14ac:dyDescent="0.3">
      <c r="L4507" s="171" t="str">
        <f t="shared" si="370"/>
        <v>-</v>
      </c>
      <c r="M4507" s="172">
        <f t="shared" si="369"/>
        <v>0</v>
      </c>
      <c r="N4507" s="172">
        <f t="shared" si="371"/>
        <v>0</v>
      </c>
      <c r="O4507" s="172">
        <f t="shared" si="368"/>
        <v>0</v>
      </c>
      <c r="P4507" s="172">
        <f t="shared" si="372"/>
        <v>0</v>
      </c>
    </row>
    <row r="4508" spans="12:16" ht="15" customHeight="1" x14ac:dyDescent="0.3">
      <c r="L4508" s="171" t="str">
        <f t="shared" si="370"/>
        <v>-</v>
      </c>
      <c r="M4508" s="172">
        <f t="shared" si="369"/>
        <v>0</v>
      </c>
      <c r="N4508" s="172">
        <f t="shared" si="371"/>
        <v>0</v>
      </c>
      <c r="O4508" s="172">
        <f t="shared" si="368"/>
        <v>0</v>
      </c>
      <c r="P4508" s="172">
        <f t="shared" si="372"/>
        <v>0</v>
      </c>
    </row>
    <row r="4509" spans="12:16" ht="15" customHeight="1" x14ac:dyDescent="0.3">
      <c r="L4509" s="171" t="str">
        <f t="shared" si="370"/>
        <v>-</v>
      </c>
      <c r="M4509" s="172">
        <f t="shared" si="369"/>
        <v>0</v>
      </c>
      <c r="N4509" s="172">
        <f t="shared" si="371"/>
        <v>0</v>
      </c>
      <c r="O4509" s="172">
        <f t="shared" si="368"/>
        <v>0</v>
      </c>
      <c r="P4509" s="172">
        <f t="shared" si="372"/>
        <v>0</v>
      </c>
    </row>
    <row r="4510" spans="12:16" ht="15" customHeight="1" x14ac:dyDescent="0.3">
      <c r="L4510" s="171" t="str">
        <f t="shared" si="370"/>
        <v>-</v>
      </c>
      <c r="M4510" s="172">
        <f t="shared" si="369"/>
        <v>0</v>
      </c>
      <c r="N4510" s="172">
        <f t="shared" si="371"/>
        <v>0</v>
      </c>
      <c r="O4510" s="172">
        <f t="shared" si="368"/>
        <v>0</v>
      </c>
      <c r="P4510" s="172">
        <f t="shared" si="372"/>
        <v>0</v>
      </c>
    </row>
    <row r="4511" spans="12:16" ht="15" customHeight="1" x14ac:dyDescent="0.3">
      <c r="L4511" s="171" t="str">
        <f t="shared" si="370"/>
        <v>-</v>
      </c>
      <c r="M4511" s="172">
        <f t="shared" si="369"/>
        <v>0</v>
      </c>
      <c r="N4511" s="172">
        <f t="shared" si="371"/>
        <v>0</v>
      </c>
      <c r="O4511" s="172">
        <f t="shared" si="368"/>
        <v>0</v>
      </c>
      <c r="P4511" s="172">
        <f t="shared" si="372"/>
        <v>0</v>
      </c>
    </row>
    <row r="4512" spans="12:16" ht="15" customHeight="1" x14ac:dyDescent="0.3">
      <c r="L4512" s="171" t="str">
        <f t="shared" si="370"/>
        <v>-</v>
      </c>
      <c r="M4512" s="172">
        <f t="shared" si="369"/>
        <v>0</v>
      </c>
      <c r="N4512" s="172">
        <f t="shared" si="371"/>
        <v>0</v>
      </c>
      <c r="O4512" s="172">
        <f t="shared" si="368"/>
        <v>0</v>
      </c>
      <c r="P4512" s="172">
        <f t="shared" si="372"/>
        <v>0</v>
      </c>
    </row>
    <row r="4513" spans="12:16" ht="15" customHeight="1" x14ac:dyDescent="0.3">
      <c r="L4513" s="171" t="str">
        <f t="shared" si="370"/>
        <v>-</v>
      </c>
      <c r="M4513" s="172">
        <f t="shared" si="369"/>
        <v>0</v>
      </c>
      <c r="N4513" s="172">
        <f t="shared" si="371"/>
        <v>0</v>
      </c>
      <c r="O4513" s="172">
        <f t="shared" si="368"/>
        <v>0</v>
      </c>
      <c r="P4513" s="172">
        <f t="shared" si="372"/>
        <v>0</v>
      </c>
    </row>
    <row r="4514" spans="12:16" ht="15" customHeight="1" x14ac:dyDescent="0.3">
      <c r="L4514" s="171" t="str">
        <f t="shared" si="370"/>
        <v>-</v>
      </c>
      <c r="M4514" s="172">
        <f t="shared" si="369"/>
        <v>0</v>
      </c>
      <c r="N4514" s="172">
        <f t="shared" si="371"/>
        <v>0</v>
      </c>
      <c r="O4514" s="172">
        <f t="shared" si="368"/>
        <v>0</v>
      </c>
      <c r="P4514" s="172">
        <f t="shared" si="372"/>
        <v>0</v>
      </c>
    </row>
    <row r="4515" spans="12:16" ht="15" customHeight="1" x14ac:dyDescent="0.3">
      <c r="L4515" s="171" t="str">
        <f t="shared" si="370"/>
        <v>-</v>
      </c>
      <c r="M4515" s="172">
        <f t="shared" si="369"/>
        <v>0</v>
      </c>
      <c r="N4515" s="172">
        <f t="shared" si="371"/>
        <v>0</v>
      </c>
      <c r="O4515" s="172">
        <f t="shared" si="368"/>
        <v>0</v>
      </c>
      <c r="P4515" s="172">
        <f t="shared" si="372"/>
        <v>0</v>
      </c>
    </row>
    <row r="4516" spans="12:16" ht="15" customHeight="1" x14ac:dyDescent="0.3">
      <c r="L4516" s="171" t="str">
        <f t="shared" si="370"/>
        <v>-</v>
      </c>
      <c r="M4516" s="172">
        <f t="shared" si="369"/>
        <v>0</v>
      </c>
      <c r="N4516" s="172">
        <f t="shared" si="371"/>
        <v>0</v>
      </c>
      <c r="O4516" s="172">
        <f t="shared" si="368"/>
        <v>0</v>
      </c>
      <c r="P4516" s="172">
        <f t="shared" si="372"/>
        <v>0</v>
      </c>
    </row>
    <row r="4517" spans="12:16" ht="15" customHeight="1" x14ac:dyDescent="0.3">
      <c r="L4517" s="171" t="str">
        <f t="shared" si="370"/>
        <v>-</v>
      </c>
      <c r="M4517" s="172">
        <f t="shared" si="369"/>
        <v>0</v>
      </c>
      <c r="N4517" s="172">
        <f t="shared" si="371"/>
        <v>0</v>
      </c>
      <c r="O4517" s="172">
        <f t="shared" si="368"/>
        <v>0</v>
      </c>
      <c r="P4517" s="172">
        <f t="shared" si="372"/>
        <v>0</v>
      </c>
    </row>
    <row r="4518" spans="12:16" ht="15" customHeight="1" x14ac:dyDescent="0.3">
      <c r="L4518" s="171" t="str">
        <f t="shared" si="370"/>
        <v>-</v>
      </c>
      <c r="M4518" s="172">
        <f t="shared" si="369"/>
        <v>0</v>
      </c>
      <c r="N4518" s="172">
        <f t="shared" si="371"/>
        <v>0</v>
      </c>
      <c r="O4518" s="172">
        <f t="shared" si="368"/>
        <v>0</v>
      </c>
      <c r="P4518" s="172">
        <f t="shared" si="372"/>
        <v>0</v>
      </c>
    </row>
    <row r="4519" spans="12:16" ht="15" customHeight="1" x14ac:dyDescent="0.3">
      <c r="L4519" s="171" t="str">
        <f t="shared" si="370"/>
        <v>-</v>
      </c>
      <c r="M4519" s="172">
        <f t="shared" si="369"/>
        <v>0</v>
      </c>
      <c r="N4519" s="172">
        <f t="shared" si="371"/>
        <v>0</v>
      </c>
      <c r="O4519" s="172">
        <f t="shared" si="368"/>
        <v>0</v>
      </c>
      <c r="P4519" s="172">
        <f t="shared" si="372"/>
        <v>0</v>
      </c>
    </row>
    <row r="4520" spans="12:16" ht="15" customHeight="1" x14ac:dyDescent="0.3">
      <c r="L4520" s="171" t="str">
        <f t="shared" si="370"/>
        <v>-</v>
      </c>
      <c r="M4520" s="172">
        <f t="shared" si="369"/>
        <v>0</v>
      </c>
      <c r="N4520" s="172">
        <f t="shared" si="371"/>
        <v>0</v>
      </c>
      <c r="O4520" s="172">
        <f t="shared" si="368"/>
        <v>0</v>
      </c>
      <c r="P4520" s="172">
        <f t="shared" si="372"/>
        <v>0</v>
      </c>
    </row>
    <row r="4521" spans="12:16" ht="15" customHeight="1" x14ac:dyDescent="0.3">
      <c r="L4521" s="171" t="str">
        <f t="shared" si="370"/>
        <v>-</v>
      </c>
      <c r="M4521" s="172">
        <f t="shared" si="369"/>
        <v>0</v>
      </c>
      <c r="N4521" s="172">
        <f t="shared" si="371"/>
        <v>0</v>
      </c>
      <c r="O4521" s="172">
        <f t="shared" si="368"/>
        <v>0</v>
      </c>
      <c r="P4521" s="172">
        <f t="shared" si="372"/>
        <v>0</v>
      </c>
    </row>
    <row r="4522" spans="12:16" ht="15" customHeight="1" x14ac:dyDescent="0.3">
      <c r="L4522" s="171" t="str">
        <f t="shared" si="370"/>
        <v>-</v>
      </c>
      <c r="M4522" s="172">
        <f t="shared" si="369"/>
        <v>0</v>
      </c>
      <c r="N4522" s="172">
        <f t="shared" si="371"/>
        <v>0</v>
      </c>
      <c r="O4522" s="172">
        <f t="shared" si="368"/>
        <v>0</v>
      </c>
      <c r="P4522" s="172">
        <f t="shared" si="372"/>
        <v>0</v>
      </c>
    </row>
    <row r="4523" spans="12:16" ht="15" customHeight="1" x14ac:dyDescent="0.3">
      <c r="L4523" s="171" t="str">
        <f t="shared" si="370"/>
        <v>-</v>
      </c>
      <c r="M4523" s="172">
        <f t="shared" si="369"/>
        <v>0</v>
      </c>
      <c r="N4523" s="172">
        <f t="shared" si="371"/>
        <v>0</v>
      </c>
      <c r="O4523" s="172">
        <f t="shared" si="368"/>
        <v>0</v>
      </c>
      <c r="P4523" s="172">
        <f t="shared" si="372"/>
        <v>0</v>
      </c>
    </row>
    <row r="4524" spans="12:16" ht="15" customHeight="1" x14ac:dyDescent="0.3">
      <c r="L4524" s="171" t="str">
        <f t="shared" si="370"/>
        <v>-</v>
      </c>
      <c r="M4524" s="172">
        <f t="shared" si="369"/>
        <v>0</v>
      </c>
      <c r="N4524" s="172">
        <f t="shared" si="371"/>
        <v>0</v>
      </c>
      <c r="O4524" s="172">
        <f t="shared" si="368"/>
        <v>0</v>
      </c>
      <c r="P4524" s="172">
        <f t="shared" si="372"/>
        <v>0</v>
      </c>
    </row>
    <row r="4525" spans="12:16" ht="15" customHeight="1" x14ac:dyDescent="0.3">
      <c r="L4525" s="171" t="str">
        <f t="shared" si="370"/>
        <v>-</v>
      </c>
      <c r="M4525" s="172">
        <f t="shared" si="369"/>
        <v>0</v>
      </c>
      <c r="N4525" s="172">
        <f t="shared" si="371"/>
        <v>0</v>
      </c>
      <c r="O4525" s="172">
        <f t="shared" si="368"/>
        <v>0</v>
      </c>
      <c r="P4525" s="172">
        <f t="shared" si="372"/>
        <v>0</v>
      </c>
    </row>
    <row r="4526" spans="12:16" ht="15" customHeight="1" x14ac:dyDescent="0.3">
      <c r="L4526" s="171" t="str">
        <f t="shared" si="370"/>
        <v>-</v>
      </c>
      <c r="M4526" s="172">
        <f t="shared" si="369"/>
        <v>0</v>
      </c>
      <c r="N4526" s="172">
        <f t="shared" si="371"/>
        <v>0</v>
      </c>
      <c r="O4526" s="172">
        <f t="shared" si="368"/>
        <v>0</v>
      </c>
      <c r="P4526" s="172">
        <f t="shared" si="372"/>
        <v>0</v>
      </c>
    </row>
    <row r="4527" spans="12:16" ht="15" customHeight="1" x14ac:dyDescent="0.3">
      <c r="L4527" s="171" t="str">
        <f t="shared" si="370"/>
        <v>-</v>
      </c>
      <c r="M4527" s="172">
        <f t="shared" si="369"/>
        <v>0</v>
      </c>
      <c r="N4527" s="172">
        <f t="shared" si="371"/>
        <v>0</v>
      </c>
      <c r="O4527" s="172">
        <f t="shared" si="368"/>
        <v>0</v>
      </c>
      <c r="P4527" s="172">
        <f t="shared" si="372"/>
        <v>0</v>
      </c>
    </row>
    <row r="4528" spans="12:16" ht="15" customHeight="1" x14ac:dyDescent="0.3">
      <c r="L4528" s="171" t="str">
        <f t="shared" si="370"/>
        <v>-</v>
      </c>
      <c r="M4528" s="172">
        <f t="shared" si="369"/>
        <v>0</v>
      </c>
      <c r="N4528" s="172">
        <f t="shared" si="371"/>
        <v>0</v>
      </c>
      <c r="O4528" s="172">
        <f t="shared" si="368"/>
        <v>0</v>
      </c>
      <c r="P4528" s="172">
        <f t="shared" si="372"/>
        <v>0</v>
      </c>
    </row>
    <row r="4529" spans="12:16" ht="15" customHeight="1" x14ac:dyDescent="0.3">
      <c r="L4529" s="171" t="str">
        <f t="shared" si="370"/>
        <v>-</v>
      </c>
      <c r="M4529" s="172">
        <f t="shared" si="369"/>
        <v>0</v>
      </c>
      <c r="N4529" s="172">
        <f t="shared" si="371"/>
        <v>0</v>
      </c>
      <c r="O4529" s="172">
        <f t="shared" si="368"/>
        <v>0</v>
      </c>
      <c r="P4529" s="172">
        <f t="shared" si="372"/>
        <v>0</v>
      </c>
    </row>
    <row r="4530" spans="12:16" ht="15" customHeight="1" x14ac:dyDescent="0.3">
      <c r="L4530" s="171" t="str">
        <f t="shared" si="370"/>
        <v>-</v>
      </c>
      <c r="M4530" s="172">
        <f t="shared" si="369"/>
        <v>0</v>
      </c>
      <c r="N4530" s="172">
        <f t="shared" si="371"/>
        <v>0</v>
      </c>
      <c r="O4530" s="172">
        <f t="shared" si="368"/>
        <v>0</v>
      </c>
      <c r="P4530" s="172">
        <f t="shared" si="372"/>
        <v>0</v>
      </c>
    </row>
    <row r="4531" spans="12:16" ht="15" customHeight="1" x14ac:dyDescent="0.3">
      <c r="L4531" s="171" t="str">
        <f t="shared" si="370"/>
        <v>-</v>
      </c>
      <c r="M4531" s="172">
        <f t="shared" si="369"/>
        <v>0</v>
      </c>
      <c r="N4531" s="172">
        <f t="shared" si="371"/>
        <v>0</v>
      </c>
      <c r="O4531" s="172">
        <f t="shared" si="368"/>
        <v>0</v>
      </c>
      <c r="P4531" s="172">
        <f t="shared" si="372"/>
        <v>0</v>
      </c>
    </row>
    <row r="4532" spans="12:16" ht="15" customHeight="1" x14ac:dyDescent="0.3">
      <c r="L4532" s="171" t="str">
        <f t="shared" si="370"/>
        <v>-</v>
      </c>
      <c r="M4532" s="172">
        <f t="shared" si="369"/>
        <v>0</v>
      </c>
      <c r="N4532" s="172">
        <f t="shared" si="371"/>
        <v>0</v>
      </c>
      <c r="O4532" s="172">
        <f t="shared" si="368"/>
        <v>0</v>
      </c>
      <c r="P4532" s="172">
        <f t="shared" si="372"/>
        <v>0</v>
      </c>
    </row>
    <row r="4533" spans="12:16" ht="15" customHeight="1" x14ac:dyDescent="0.3">
      <c r="L4533" s="171" t="str">
        <f t="shared" si="370"/>
        <v>-</v>
      </c>
      <c r="M4533" s="172">
        <f t="shared" si="369"/>
        <v>0</v>
      </c>
      <c r="N4533" s="172">
        <f t="shared" si="371"/>
        <v>0</v>
      </c>
      <c r="O4533" s="172">
        <f t="shared" si="368"/>
        <v>0</v>
      </c>
      <c r="P4533" s="172">
        <f t="shared" si="372"/>
        <v>0</v>
      </c>
    </row>
    <row r="4534" spans="12:16" ht="15" customHeight="1" x14ac:dyDescent="0.3">
      <c r="L4534" s="171" t="str">
        <f t="shared" si="370"/>
        <v>-</v>
      </c>
      <c r="M4534" s="172">
        <f t="shared" si="369"/>
        <v>0</v>
      </c>
      <c r="N4534" s="172">
        <f t="shared" si="371"/>
        <v>0</v>
      </c>
      <c r="O4534" s="172">
        <f t="shared" si="368"/>
        <v>0</v>
      </c>
      <c r="P4534" s="172">
        <f t="shared" si="372"/>
        <v>0</v>
      </c>
    </row>
    <row r="4535" spans="12:16" ht="15" customHeight="1" x14ac:dyDescent="0.3">
      <c r="L4535" s="171" t="str">
        <f t="shared" si="370"/>
        <v>-</v>
      </c>
      <c r="M4535" s="172">
        <f t="shared" si="369"/>
        <v>0</v>
      </c>
      <c r="N4535" s="172">
        <f t="shared" si="371"/>
        <v>0</v>
      </c>
      <c r="O4535" s="172">
        <f t="shared" si="368"/>
        <v>0</v>
      </c>
      <c r="P4535" s="172">
        <f t="shared" si="372"/>
        <v>0</v>
      </c>
    </row>
    <row r="4536" spans="12:16" ht="15" customHeight="1" x14ac:dyDescent="0.3">
      <c r="L4536" s="171" t="str">
        <f t="shared" si="370"/>
        <v>-</v>
      </c>
      <c r="M4536" s="172">
        <f t="shared" si="369"/>
        <v>0</v>
      </c>
      <c r="N4536" s="172">
        <f t="shared" si="371"/>
        <v>0</v>
      </c>
      <c r="O4536" s="172">
        <f t="shared" si="368"/>
        <v>0</v>
      </c>
      <c r="P4536" s="172">
        <f t="shared" si="372"/>
        <v>0</v>
      </c>
    </row>
    <row r="4537" spans="12:16" ht="15" customHeight="1" x14ac:dyDescent="0.3">
      <c r="L4537" s="171" t="str">
        <f t="shared" si="370"/>
        <v>-</v>
      </c>
      <c r="M4537" s="172">
        <f t="shared" si="369"/>
        <v>0</v>
      </c>
      <c r="N4537" s="172">
        <f t="shared" si="371"/>
        <v>0</v>
      </c>
      <c r="O4537" s="172">
        <f t="shared" si="368"/>
        <v>0</v>
      </c>
      <c r="P4537" s="172">
        <f t="shared" si="372"/>
        <v>0</v>
      </c>
    </row>
    <row r="4538" spans="12:16" ht="15" customHeight="1" x14ac:dyDescent="0.3">
      <c r="L4538" s="171" t="str">
        <f t="shared" si="370"/>
        <v>-</v>
      </c>
      <c r="M4538" s="172">
        <f t="shared" si="369"/>
        <v>0</v>
      </c>
      <c r="N4538" s="172">
        <f t="shared" si="371"/>
        <v>0</v>
      </c>
      <c r="O4538" s="172">
        <f t="shared" si="368"/>
        <v>0</v>
      </c>
      <c r="P4538" s="172">
        <f t="shared" si="372"/>
        <v>0</v>
      </c>
    </row>
    <row r="4539" spans="12:16" ht="15" customHeight="1" x14ac:dyDescent="0.3">
      <c r="L4539" s="171" t="str">
        <f t="shared" si="370"/>
        <v>-</v>
      </c>
      <c r="M4539" s="172">
        <f t="shared" si="369"/>
        <v>0</v>
      </c>
      <c r="N4539" s="172">
        <f t="shared" si="371"/>
        <v>0</v>
      </c>
      <c r="O4539" s="172">
        <f t="shared" si="368"/>
        <v>0</v>
      </c>
      <c r="P4539" s="172">
        <f t="shared" si="372"/>
        <v>0</v>
      </c>
    </row>
    <row r="4540" spans="12:16" ht="15" customHeight="1" x14ac:dyDescent="0.3">
      <c r="L4540" s="171" t="str">
        <f t="shared" si="370"/>
        <v>-</v>
      </c>
      <c r="M4540" s="172">
        <f t="shared" si="369"/>
        <v>0</v>
      </c>
      <c r="N4540" s="172">
        <f t="shared" si="371"/>
        <v>0</v>
      </c>
      <c r="O4540" s="172">
        <f t="shared" si="368"/>
        <v>0</v>
      </c>
      <c r="P4540" s="172">
        <f t="shared" si="372"/>
        <v>0</v>
      </c>
    </row>
    <row r="4541" spans="12:16" ht="15" customHeight="1" x14ac:dyDescent="0.3">
      <c r="L4541" s="171" t="str">
        <f t="shared" si="370"/>
        <v>-</v>
      </c>
      <c r="M4541" s="172">
        <f t="shared" si="369"/>
        <v>0</v>
      </c>
      <c r="N4541" s="172">
        <f t="shared" si="371"/>
        <v>0</v>
      </c>
      <c r="O4541" s="172">
        <f t="shared" si="368"/>
        <v>0</v>
      </c>
      <c r="P4541" s="172">
        <f t="shared" si="372"/>
        <v>0</v>
      </c>
    </row>
    <row r="4542" spans="12:16" ht="15" customHeight="1" x14ac:dyDescent="0.3">
      <c r="L4542" s="171" t="str">
        <f t="shared" si="370"/>
        <v>-</v>
      </c>
      <c r="M4542" s="172">
        <f t="shared" si="369"/>
        <v>0</v>
      </c>
      <c r="N4542" s="172">
        <f t="shared" si="371"/>
        <v>0</v>
      </c>
      <c r="O4542" s="172">
        <f t="shared" si="368"/>
        <v>0</v>
      </c>
      <c r="P4542" s="172">
        <f t="shared" si="372"/>
        <v>0</v>
      </c>
    </row>
    <row r="4543" spans="12:16" ht="15" customHeight="1" x14ac:dyDescent="0.3">
      <c r="L4543" s="171" t="str">
        <f t="shared" si="370"/>
        <v>-</v>
      </c>
      <c r="M4543" s="172">
        <f t="shared" si="369"/>
        <v>0</v>
      </c>
      <c r="N4543" s="172">
        <f t="shared" si="371"/>
        <v>0</v>
      </c>
      <c r="O4543" s="172">
        <f t="shared" si="368"/>
        <v>0</v>
      </c>
      <c r="P4543" s="172">
        <f t="shared" si="372"/>
        <v>0</v>
      </c>
    </row>
    <row r="4544" spans="12:16" ht="15" customHeight="1" x14ac:dyDescent="0.3">
      <c r="L4544" s="171" t="str">
        <f t="shared" si="370"/>
        <v>-</v>
      </c>
      <c r="M4544" s="172">
        <f t="shared" si="369"/>
        <v>0</v>
      </c>
      <c r="N4544" s="172">
        <f t="shared" si="371"/>
        <v>0</v>
      </c>
      <c r="O4544" s="172">
        <f t="shared" si="368"/>
        <v>0</v>
      </c>
      <c r="P4544" s="172">
        <f t="shared" si="372"/>
        <v>0</v>
      </c>
    </row>
    <row r="4545" spans="12:16" ht="15" customHeight="1" x14ac:dyDescent="0.3">
      <c r="L4545" s="171" t="str">
        <f t="shared" si="370"/>
        <v>-</v>
      </c>
      <c r="M4545" s="172">
        <f t="shared" si="369"/>
        <v>0</v>
      </c>
      <c r="N4545" s="172">
        <f t="shared" si="371"/>
        <v>0</v>
      </c>
      <c r="O4545" s="172">
        <f t="shared" si="368"/>
        <v>0</v>
      </c>
      <c r="P4545" s="172">
        <f t="shared" si="372"/>
        <v>0</v>
      </c>
    </row>
    <row r="4546" spans="12:16" ht="15" customHeight="1" x14ac:dyDescent="0.3">
      <c r="L4546" s="171" t="str">
        <f t="shared" si="370"/>
        <v>-</v>
      </c>
      <c r="M4546" s="172">
        <f t="shared" si="369"/>
        <v>0</v>
      </c>
      <c r="N4546" s="172">
        <f t="shared" si="371"/>
        <v>0</v>
      </c>
      <c r="O4546" s="172">
        <f t="shared" si="368"/>
        <v>0</v>
      </c>
      <c r="P4546" s="172">
        <f t="shared" si="372"/>
        <v>0</v>
      </c>
    </row>
    <row r="4547" spans="12:16" ht="15" customHeight="1" x14ac:dyDescent="0.3">
      <c r="L4547" s="171" t="str">
        <f t="shared" si="370"/>
        <v>-</v>
      </c>
      <c r="M4547" s="172">
        <f t="shared" si="369"/>
        <v>0</v>
      </c>
      <c r="N4547" s="172">
        <f t="shared" si="371"/>
        <v>0</v>
      </c>
      <c r="O4547" s="172">
        <f t="shared" si="368"/>
        <v>0</v>
      </c>
      <c r="P4547" s="172">
        <f t="shared" si="372"/>
        <v>0</v>
      </c>
    </row>
    <row r="4548" spans="12:16" ht="15" customHeight="1" x14ac:dyDescent="0.3">
      <c r="L4548" s="171" t="str">
        <f t="shared" si="370"/>
        <v>-</v>
      </c>
      <c r="M4548" s="172">
        <f t="shared" si="369"/>
        <v>0</v>
      </c>
      <c r="N4548" s="172">
        <f t="shared" si="371"/>
        <v>0</v>
      </c>
      <c r="O4548" s="172">
        <f t="shared" si="368"/>
        <v>0</v>
      </c>
      <c r="P4548" s="172">
        <f t="shared" si="372"/>
        <v>0</v>
      </c>
    </row>
    <row r="4549" spans="12:16" ht="15" customHeight="1" x14ac:dyDescent="0.3">
      <c r="L4549" s="171" t="str">
        <f t="shared" si="370"/>
        <v>-</v>
      </c>
      <c r="M4549" s="172">
        <f t="shared" si="369"/>
        <v>0</v>
      </c>
      <c r="N4549" s="172">
        <f t="shared" si="371"/>
        <v>0</v>
      </c>
      <c r="O4549" s="172">
        <f t="shared" si="368"/>
        <v>0</v>
      </c>
      <c r="P4549" s="172">
        <f t="shared" si="372"/>
        <v>0</v>
      </c>
    </row>
    <row r="4550" spans="12:16" ht="15" customHeight="1" x14ac:dyDescent="0.3">
      <c r="L4550" s="171" t="str">
        <f t="shared" si="370"/>
        <v>-</v>
      </c>
      <c r="M4550" s="172">
        <f t="shared" si="369"/>
        <v>0</v>
      </c>
      <c r="N4550" s="172">
        <f t="shared" si="371"/>
        <v>0</v>
      </c>
      <c r="O4550" s="172">
        <f t="shared" si="368"/>
        <v>0</v>
      </c>
      <c r="P4550" s="172">
        <f t="shared" si="372"/>
        <v>0</v>
      </c>
    </row>
    <row r="4551" spans="12:16" ht="15" customHeight="1" x14ac:dyDescent="0.3">
      <c r="L4551" s="171" t="str">
        <f t="shared" si="370"/>
        <v>-</v>
      </c>
      <c r="M4551" s="172">
        <f t="shared" si="369"/>
        <v>0</v>
      </c>
      <c r="N4551" s="172">
        <f t="shared" si="371"/>
        <v>0</v>
      </c>
      <c r="O4551" s="172">
        <f t="shared" si="368"/>
        <v>0</v>
      </c>
      <c r="P4551" s="172">
        <f t="shared" si="372"/>
        <v>0</v>
      </c>
    </row>
    <row r="4552" spans="12:16" ht="15" customHeight="1" x14ac:dyDescent="0.3">
      <c r="L4552" s="171" t="str">
        <f t="shared" si="370"/>
        <v>-</v>
      </c>
      <c r="M4552" s="172">
        <f t="shared" si="369"/>
        <v>0</v>
      </c>
      <c r="N4552" s="172">
        <f t="shared" si="371"/>
        <v>0</v>
      </c>
      <c r="O4552" s="172">
        <f t="shared" si="368"/>
        <v>0</v>
      </c>
      <c r="P4552" s="172">
        <f t="shared" si="372"/>
        <v>0</v>
      </c>
    </row>
    <row r="4553" spans="12:16" ht="15" customHeight="1" x14ac:dyDescent="0.3">
      <c r="L4553" s="171" t="str">
        <f t="shared" si="370"/>
        <v>-</v>
      </c>
      <c r="M4553" s="172">
        <f t="shared" si="369"/>
        <v>0</v>
      </c>
      <c r="N4553" s="172">
        <f t="shared" si="371"/>
        <v>0</v>
      </c>
      <c r="O4553" s="172">
        <f t="shared" si="368"/>
        <v>0</v>
      </c>
      <c r="P4553" s="172">
        <f t="shared" si="372"/>
        <v>0</v>
      </c>
    </row>
    <row r="4554" spans="12:16" ht="15" customHeight="1" x14ac:dyDescent="0.3">
      <c r="L4554" s="171" t="str">
        <f t="shared" si="370"/>
        <v>-</v>
      </c>
      <c r="M4554" s="172">
        <f t="shared" si="369"/>
        <v>0</v>
      </c>
      <c r="N4554" s="172">
        <f t="shared" si="371"/>
        <v>0</v>
      </c>
      <c r="O4554" s="172">
        <f t="shared" si="368"/>
        <v>0</v>
      </c>
      <c r="P4554" s="172">
        <f t="shared" si="372"/>
        <v>0</v>
      </c>
    </row>
    <row r="4555" spans="12:16" ht="15" customHeight="1" x14ac:dyDescent="0.3">
      <c r="L4555" s="171" t="str">
        <f t="shared" si="370"/>
        <v>-</v>
      </c>
      <c r="M4555" s="172">
        <f t="shared" si="369"/>
        <v>0</v>
      </c>
      <c r="N4555" s="172">
        <f t="shared" si="371"/>
        <v>0</v>
      </c>
      <c r="O4555" s="172">
        <f t="shared" ref="O4555:O4618" si="373">IFERROR(IF(ISNUMBER(N4554),N4554,$E$8)*IF(L4555&gt;=$J$8,$E$12,$E$12)/IF(MOD(YEAR(L4555),4),365,366)*IF(ISBLANK(L4554),L4555-$F$5,L4555-L4554),0)</f>
        <v>0</v>
      </c>
      <c r="P4555" s="172">
        <f t="shared" si="372"/>
        <v>0</v>
      </c>
    </row>
    <row r="4556" spans="12:16" ht="15" customHeight="1" x14ac:dyDescent="0.3">
      <c r="L4556" s="171" t="str">
        <f t="shared" si="370"/>
        <v>-</v>
      </c>
      <c r="M4556" s="172">
        <f t="shared" si="369"/>
        <v>0</v>
      </c>
      <c r="N4556" s="172">
        <f t="shared" si="371"/>
        <v>0</v>
      </c>
      <c r="O4556" s="172">
        <f t="shared" si="373"/>
        <v>0</v>
      </c>
      <c r="P4556" s="172">
        <f t="shared" si="372"/>
        <v>0</v>
      </c>
    </row>
    <row r="4557" spans="12:16" ht="15" customHeight="1" x14ac:dyDescent="0.3">
      <c r="L4557" s="171" t="str">
        <f t="shared" si="370"/>
        <v>-</v>
      </c>
      <c r="M4557" s="172">
        <f t="shared" si="369"/>
        <v>0</v>
      </c>
      <c r="N4557" s="172">
        <f t="shared" si="371"/>
        <v>0</v>
      </c>
      <c r="O4557" s="172">
        <f t="shared" si="373"/>
        <v>0</v>
      </c>
      <c r="P4557" s="172">
        <f t="shared" si="372"/>
        <v>0</v>
      </c>
    </row>
    <row r="4558" spans="12:16" ht="15" customHeight="1" x14ac:dyDescent="0.3">
      <c r="L4558" s="171" t="str">
        <f t="shared" si="370"/>
        <v>-</v>
      </c>
      <c r="M4558" s="172">
        <f t="shared" si="369"/>
        <v>0</v>
      </c>
      <c r="N4558" s="172">
        <f t="shared" si="371"/>
        <v>0</v>
      </c>
      <c r="O4558" s="172">
        <f t="shared" si="373"/>
        <v>0</v>
      </c>
      <c r="P4558" s="172">
        <f t="shared" si="372"/>
        <v>0</v>
      </c>
    </row>
    <row r="4559" spans="12:16" ht="15" customHeight="1" x14ac:dyDescent="0.3">
      <c r="L4559" s="171" t="str">
        <f t="shared" si="370"/>
        <v>-</v>
      </c>
      <c r="M4559" s="172">
        <f t="shared" si="369"/>
        <v>0</v>
      </c>
      <c r="N4559" s="172">
        <f t="shared" si="371"/>
        <v>0</v>
      </c>
      <c r="O4559" s="172">
        <f t="shared" si="373"/>
        <v>0</v>
      </c>
      <c r="P4559" s="172">
        <f t="shared" si="372"/>
        <v>0</v>
      </c>
    </row>
    <row r="4560" spans="12:16" ht="15" customHeight="1" x14ac:dyDescent="0.3">
      <c r="L4560" s="171" t="str">
        <f t="shared" si="370"/>
        <v>-</v>
      </c>
      <c r="M4560" s="172">
        <f t="shared" si="369"/>
        <v>0</v>
      </c>
      <c r="N4560" s="172">
        <f t="shared" si="371"/>
        <v>0</v>
      </c>
      <c r="O4560" s="172">
        <f t="shared" si="373"/>
        <v>0</v>
      </c>
      <c r="P4560" s="172">
        <f t="shared" si="372"/>
        <v>0</v>
      </c>
    </row>
    <row r="4561" spans="12:16" ht="15" customHeight="1" x14ac:dyDescent="0.3">
      <c r="L4561" s="171" t="str">
        <f t="shared" si="370"/>
        <v>-</v>
      </c>
      <c r="M4561" s="172">
        <f t="shared" si="369"/>
        <v>0</v>
      </c>
      <c r="N4561" s="172">
        <f t="shared" si="371"/>
        <v>0</v>
      </c>
      <c r="O4561" s="172">
        <f t="shared" si="373"/>
        <v>0</v>
      </c>
      <c r="P4561" s="172">
        <f t="shared" si="372"/>
        <v>0</v>
      </c>
    </row>
    <row r="4562" spans="12:16" ht="15" customHeight="1" x14ac:dyDescent="0.3">
      <c r="L4562" s="171" t="str">
        <f t="shared" si="370"/>
        <v>-</v>
      </c>
      <c r="M4562" s="172">
        <f t="shared" si="369"/>
        <v>0</v>
      </c>
      <c r="N4562" s="172">
        <f t="shared" si="371"/>
        <v>0</v>
      </c>
      <c r="O4562" s="172">
        <f t="shared" si="373"/>
        <v>0</v>
      </c>
      <c r="P4562" s="172">
        <f t="shared" si="372"/>
        <v>0</v>
      </c>
    </row>
    <row r="4563" spans="12:16" ht="15" customHeight="1" x14ac:dyDescent="0.3">
      <c r="L4563" s="171" t="str">
        <f t="shared" si="370"/>
        <v>-</v>
      </c>
      <c r="M4563" s="172">
        <f t="shared" ref="M4563:M4626" si="374">IFERROR(VLOOKUP(L4563,$B$19:$E$80,4,FALSE),0)</f>
        <v>0</v>
      </c>
      <c r="N4563" s="172">
        <f t="shared" si="371"/>
        <v>0</v>
      </c>
      <c r="O4563" s="172">
        <f t="shared" si="373"/>
        <v>0</v>
      </c>
      <c r="P4563" s="172">
        <f t="shared" si="372"/>
        <v>0</v>
      </c>
    </row>
    <row r="4564" spans="12:16" ht="15" customHeight="1" x14ac:dyDescent="0.3">
      <c r="L4564" s="171" t="str">
        <f t="shared" ref="L4564:L4627" si="375">IFERROR(IF(MAX(L4563+1,$F$5+1)&gt;$J$10,"-",MAX(L4563+1,$F$5+1)),"-")</f>
        <v>-</v>
      </c>
      <c r="M4564" s="172">
        <f t="shared" si="374"/>
        <v>0</v>
      </c>
      <c r="N4564" s="172">
        <f t="shared" ref="N4564:N4627" si="376">IF(ISNUMBER(N4563),N4563-M4564,$E$8)</f>
        <v>0</v>
      </c>
      <c r="O4564" s="172">
        <f t="shared" si="373"/>
        <v>0</v>
      </c>
      <c r="P4564" s="172">
        <f t="shared" ref="P4564:P4627" si="377">IFERROR(IF(ISNUMBER(N4563),N4563,$E$8)*3%/IF(MOD(YEAR(L4564),4),365,366)*IF(ISBLANK(L4563),(L4564-$F$5),L4564-L4563),0)</f>
        <v>0</v>
      </c>
    </row>
    <row r="4565" spans="12:16" ht="15" customHeight="1" x14ac:dyDescent="0.3">
      <c r="L4565" s="171" t="str">
        <f t="shared" si="375"/>
        <v>-</v>
      </c>
      <c r="M4565" s="172">
        <f t="shared" si="374"/>
        <v>0</v>
      </c>
      <c r="N4565" s="172">
        <f t="shared" si="376"/>
        <v>0</v>
      </c>
      <c r="O4565" s="172">
        <f t="shared" si="373"/>
        <v>0</v>
      </c>
      <c r="P4565" s="172">
        <f t="shared" si="377"/>
        <v>0</v>
      </c>
    </row>
    <row r="4566" spans="12:16" ht="15" customHeight="1" x14ac:dyDescent="0.3">
      <c r="L4566" s="171" t="str">
        <f t="shared" si="375"/>
        <v>-</v>
      </c>
      <c r="M4566" s="172">
        <f t="shared" si="374"/>
        <v>0</v>
      </c>
      <c r="N4566" s="172">
        <f t="shared" si="376"/>
        <v>0</v>
      </c>
      <c r="O4566" s="172">
        <f t="shared" si="373"/>
        <v>0</v>
      </c>
      <c r="P4566" s="172">
        <f t="shared" si="377"/>
        <v>0</v>
      </c>
    </row>
    <row r="4567" spans="12:16" ht="15" customHeight="1" x14ac:dyDescent="0.3">
      <c r="L4567" s="171" t="str">
        <f t="shared" si="375"/>
        <v>-</v>
      </c>
      <c r="M4567" s="172">
        <f t="shared" si="374"/>
        <v>0</v>
      </c>
      <c r="N4567" s="172">
        <f t="shared" si="376"/>
        <v>0</v>
      </c>
      <c r="O4567" s="172">
        <f t="shared" si="373"/>
        <v>0</v>
      </c>
      <c r="P4567" s="172">
        <f t="shared" si="377"/>
        <v>0</v>
      </c>
    </row>
    <row r="4568" spans="12:16" ht="15" customHeight="1" x14ac:dyDescent="0.3">
      <c r="L4568" s="171" t="str">
        <f t="shared" si="375"/>
        <v>-</v>
      </c>
      <c r="M4568" s="172">
        <f t="shared" si="374"/>
        <v>0</v>
      </c>
      <c r="N4568" s="172">
        <f t="shared" si="376"/>
        <v>0</v>
      </c>
      <c r="O4568" s="172">
        <f t="shared" si="373"/>
        <v>0</v>
      </c>
      <c r="P4568" s="172">
        <f t="shared" si="377"/>
        <v>0</v>
      </c>
    </row>
    <row r="4569" spans="12:16" ht="15" customHeight="1" x14ac:dyDescent="0.3">
      <c r="L4569" s="171" t="str">
        <f t="shared" si="375"/>
        <v>-</v>
      </c>
      <c r="M4569" s="172">
        <f t="shared" si="374"/>
        <v>0</v>
      </c>
      <c r="N4569" s="172">
        <f t="shared" si="376"/>
        <v>0</v>
      </c>
      <c r="O4569" s="172">
        <f t="shared" si="373"/>
        <v>0</v>
      </c>
      <c r="P4569" s="172">
        <f t="shared" si="377"/>
        <v>0</v>
      </c>
    </row>
    <row r="4570" spans="12:16" ht="15" customHeight="1" x14ac:dyDescent="0.3">
      <c r="L4570" s="171" t="str">
        <f t="shared" si="375"/>
        <v>-</v>
      </c>
      <c r="M4570" s="172">
        <f t="shared" si="374"/>
        <v>0</v>
      </c>
      <c r="N4570" s="172">
        <f t="shared" si="376"/>
        <v>0</v>
      </c>
      <c r="O4570" s="172">
        <f t="shared" si="373"/>
        <v>0</v>
      </c>
      <c r="P4570" s="172">
        <f t="shared" si="377"/>
        <v>0</v>
      </c>
    </row>
    <row r="4571" spans="12:16" ht="15" customHeight="1" x14ac:dyDescent="0.3">
      <c r="L4571" s="171" t="str">
        <f t="shared" si="375"/>
        <v>-</v>
      </c>
      <c r="M4571" s="172">
        <f t="shared" si="374"/>
        <v>0</v>
      </c>
      <c r="N4571" s="172">
        <f t="shared" si="376"/>
        <v>0</v>
      </c>
      <c r="O4571" s="172">
        <f t="shared" si="373"/>
        <v>0</v>
      </c>
      <c r="P4571" s="172">
        <f t="shared" si="377"/>
        <v>0</v>
      </c>
    </row>
    <row r="4572" spans="12:16" ht="15" customHeight="1" x14ac:dyDescent="0.3">
      <c r="L4572" s="171" t="str">
        <f t="shared" si="375"/>
        <v>-</v>
      </c>
      <c r="M4572" s="172">
        <f t="shared" si="374"/>
        <v>0</v>
      </c>
      <c r="N4572" s="172">
        <f t="shared" si="376"/>
        <v>0</v>
      </c>
      <c r="O4572" s="172">
        <f t="shared" si="373"/>
        <v>0</v>
      </c>
      <c r="P4572" s="172">
        <f t="shared" si="377"/>
        <v>0</v>
      </c>
    </row>
    <row r="4573" spans="12:16" ht="15" customHeight="1" x14ac:dyDescent="0.3">
      <c r="L4573" s="171" t="str">
        <f t="shared" si="375"/>
        <v>-</v>
      </c>
      <c r="M4573" s="172">
        <f t="shared" si="374"/>
        <v>0</v>
      </c>
      <c r="N4573" s="172">
        <f t="shared" si="376"/>
        <v>0</v>
      </c>
      <c r="O4573" s="172">
        <f t="shared" si="373"/>
        <v>0</v>
      </c>
      <c r="P4573" s="172">
        <f t="shared" si="377"/>
        <v>0</v>
      </c>
    </row>
    <row r="4574" spans="12:16" ht="15" customHeight="1" x14ac:dyDescent="0.3">
      <c r="L4574" s="171" t="str">
        <f t="shared" si="375"/>
        <v>-</v>
      </c>
      <c r="M4574" s="172">
        <f t="shared" si="374"/>
        <v>0</v>
      </c>
      <c r="N4574" s="172">
        <f t="shared" si="376"/>
        <v>0</v>
      </c>
      <c r="O4574" s="172">
        <f t="shared" si="373"/>
        <v>0</v>
      </c>
      <c r="P4574" s="172">
        <f t="shared" si="377"/>
        <v>0</v>
      </c>
    </row>
    <row r="4575" spans="12:16" ht="15" customHeight="1" x14ac:dyDescent="0.3">
      <c r="L4575" s="171" t="str">
        <f t="shared" si="375"/>
        <v>-</v>
      </c>
      <c r="M4575" s="172">
        <f t="shared" si="374"/>
        <v>0</v>
      </c>
      <c r="N4575" s="172">
        <f t="shared" si="376"/>
        <v>0</v>
      </c>
      <c r="O4575" s="172">
        <f t="shared" si="373"/>
        <v>0</v>
      </c>
      <c r="P4575" s="172">
        <f t="shared" si="377"/>
        <v>0</v>
      </c>
    </row>
    <row r="4576" spans="12:16" ht="15" customHeight="1" x14ac:dyDescent="0.3">
      <c r="L4576" s="171" t="str">
        <f t="shared" si="375"/>
        <v>-</v>
      </c>
      <c r="M4576" s="172">
        <f t="shared" si="374"/>
        <v>0</v>
      </c>
      <c r="N4576" s="172">
        <f t="shared" si="376"/>
        <v>0</v>
      </c>
      <c r="O4576" s="172">
        <f t="shared" si="373"/>
        <v>0</v>
      </c>
      <c r="P4576" s="172">
        <f t="shared" si="377"/>
        <v>0</v>
      </c>
    </row>
    <row r="4577" spans="12:16" ht="15" customHeight="1" x14ac:dyDescent="0.3">
      <c r="L4577" s="171" t="str">
        <f t="shared" si="375"/>
        <v>-</v>
      </c>
      <c r="M4577" s="172">
        <f t="shared" si="374"/>
        <v>0</v>
      </c>
      <c r="N4577" s="172">
        <f t="shared" si="376"/>
        <v>0</v>
      </c>
      <c r="O4577" s="172">
        <f t="shared" si="373"/>
        <v>0</v>
      </c>
      <c r="P4577" s="172">
        <f t="shared" si="377"/>
        <v>0</v>
      </c>
    </row>
    <row r="4578" spans="12:16" ht="15" customHeight="1" x14ac:dyDescent="0.3">
      <c r="L4578" s="171" t="str">
        <f t="shared" si="375"/>
        <v>-</v>
      </c>
      <c r="M4578" s="172">
        <f t="shared" si="374"/>
        <v>0</v>
      </c>
      <c r="N4578" s="172">
        <f t="shared" si="376"/>
        <v>0</v>
      </c>
      <c r="O4578" s="172">
        <f t="shared" si="373"/>
        <v>0</v>
      </c>
      <c r="P4578" s="172">
        <f t="shared" si="377"/>
        <v>0</v>
      </c>
    </row>
    <row r="4579" spans="12:16" ht="15" customHeight="1" x14ac:dyDescent="0.3">
      <c r="L4579" s="171" t="str">
        <f t="shared" si="375"/>
        <v>-</v>
      </c>
      <c r="M4579" s="172">
        <f t="shared" si="374"/>
        <v>0</v>
      </c>
      <c r="N4579" s="172">
        <f t="shared" si="376"/>
        <v>0</v>
      </c>
      <c r="O4579" s="172">
        <f t="shared" si="373"/>
        <v>0</v>
      </c>
      <c r="P4579" s="172">
        <f t="shared" si="377"/>
        <v>0</v>
      </c>
    </row>
    <row r="4580" spans="12:16" ht="15" customHeight="1" x14ac:dyDescent="0.3">
      <c r="L4580" s="171" t="str">
        <f t="shared" si="375"/>
        <v>-</v>
      </c>
      <c r="M4580" s="172">
        <f t="shared" si="374"/>
        <v>0</v>
      </c>
      <c r="N4580" s="172">
        <f t="shared" si="376"/>
        <v>0</v>
      </c>
      <c r="O4580" s="172">
        <f t="shared" si="373"/>
        <v>0</v>
      </c>
      <c r="P4580" s="172">
        <f t="shared" si="377"/>
        <v>0</v>
      </c>
    </row>
    <row r="4581" spans="12:16" ht="15" customHeight="1" x14ac:dyDescent="0.3">
      <c r="L4581" s="171" t="str">
        <f t="shared" si="375"/>
        <v>-</v>
      </c>
      <c r="M4581" s="172">
        <f t="shared" si="374"/>
        <v>0</v>
      </c>
      <c r="N4581" s="172">
        <f t="shared" si="376"/>
        <v>0</v>
      </c>
      <c r="O4581" s="172">
        <f t="shared" si="373"/>
        <v>0</v>
      </c>
      <c r="P4581" s="172">
        <f t="shared" si="377"/>
        <v>0</v>
      </c>
    </row>
    <row r="4582" spans="12:16" ht="15" customHeight="1" x14ac:dyDescent="0.3">
      <c r="L4582" s="171" t="str">
        <f t="shared" si="375"/>
        <v>-</v>
      </c>
      <c r="M4582" s="172">
        <f t="shared" si="374"/>
        <v>0</v>
      </c>
      <c r="N4582" s="172">
        <f t="shared" si="376"/>
        <v>0</v>
      </c>
      <c r="O4582" s="172">
        <f t="shared" si="373"/>
        <v>0</v>
      </c>
      <c r="P4582" s="172">
        <f t="shared" si="377"/>
        <v>0</v>
      </c>
    </row>
    <row r="4583" spans="12:16" ht="15" customHeight="1" x14ac:dyDescent="0.3">
      <c r="L4583" s="171" t="str">
        <f t="shared" si="375"/>
        <v>-</v>
      </c>
      <c r="M4583" s="172">
        <f t="shared" si="374"/>
        <v>0</v>
      </c>
      <c r="N4583" s="172">
        <f t="shared" si="376"/>
        <v>0</v>
      </c>
      <c r="O4583" s="172">
        <f t="shared" si="373"/>
        <v>0</v>
      </c>
      <c r="P4583" s="172">
        <f t="shared" si="377"/>
        <v>0</v>
      </c>
    </row>
    <row r="4584" spans="12:16" ht="15" customHeight="1" x14ac:dyDescent="0.3">
      <c r="L4584" s="171" t="str">
        <f t="shared" si="375"/>
        <v>-</v>
      </c>
      <c r="M4584" s="172">
        <f t="shared" si="374"/>
        <v>0</v>
      </c>
      <c r="N4584" s="172">
        <f t="shared" si="376"/>
        <v>0</v>
      </c>
      <c r="O4584" s="172">
        <f t="shared" si="373"/>
        <v>0</v>
      </c>
      <c r="P4584" s="172">
        <f t="shared" si="377"/>
        <v>0</v>
      </c>
    </row>
    <row r="4585" spans="12:16" ht="15" customHeight="1" x14ac:dyDescent="0.3">
      <c r="L4585" s="171" t="str">
        <f t="shared" si="375"/>
        <v>-</v>
      </c>
      <c r="M4585" s="172">
        <f t="shared" si="374"/>
        <v>0</v>
      </c>
      <c r="N4585" s="172">
        <f t="shared" si="376"/>
        <v>0</v>
      </c>
      <c r="O4585" s="172">
        <f t="shared" si="373"/>
        <v>0</v>
      </c>
      <c r="P4585" s="172">
        <f t="shared" si="377"/>
        <v>0</v>
      </c>
    </row>
    <row r="4586" spans="12:16" ht="15" customHeight="1" x14ac:dyDescent="0.3">
      <c r="L4586" s="171" t="str">
        <f t="shared" si="375"/>
        <v>-</v>
      </c>
      <c r="M4586" s="172">
        <f t="shared" si="374"/>
        <v>0</v>
      </c>
      <c r="N4586" s="172">
        <f t="shared" si="376"/>
        <v>0</v>
      </c>
      <c r="O4586" s="172">
        <f t="shared" si="373"/>
        <v>0</v>
      </c>
      <c r="P4586" s="172">
        <f t="shared" si="377"/>
        <v>0</v>
      </c>
    </row>
    <row r="4587" spans="12:16" ht="15" customHeight="1" x14ac:dyDescent="0.3">
      <c r="L4587" s="171" t="str">
        <f t="shared" si="375"/>
        <v>-</v>
      </c>
      <c r="M4587" s="172">
        <f t="shared" si="374"/>
        <v>0</v>
      </c>
      <c r="N4587" s="172">
        <f t="shared" si="376"/>
        <v>0</v>
      </c>
      <c r="O4587" s="172">
        <f t="shared" si="373"/>
        <v>0</v>
      </c>
      <c r="P4587" s="172">
        <f t="shared" si="377"/>
        <v>0</v>
      </c>
    </row>
    <row r="4588" spans="12:16" ht="15" customHeight="1" x14ac:dyDescent="0.3">
      <c r="L4588" s="171" t="str">
        <f t="shared" si="375"/>
        <v>-</v>
      </c>
      <c r="M4588" s="172">
        <f t="shared" si="374"/>
        <v>0</v>
      </c>
      <c r="N4588" s="172">
        <f t="shared" si="376"/>
        <v>0</v>
      </c>
      <c r="O4588" s="172">
        <f t="shared" si="373"/>
        <v>0</v>
      </c>
      <c r="P4588" s="172">
        <f t="shared" si="377"/>
        <v>0</v>
      </c>
    </row>
    <row r="4589" spans="12:16" ht="15" customHeight="1" x14ac:dyDescent="0.3">
      <c r="L4589" s="171" t="str">
        <f t="shared" si="375"/>
        <v>-</v>
      </c>
      <c r="M4589" s="172">
        <f t="shared" si="374"/>
        <v>0</v>
      </c>
      <c r="N4589" s="172">
        <f t="shared" si="376"/>
        <v>0</v>
      </c>
      <c r="O4589" s="172">
        <f t="shared" si="373"/>
        <v>0</v>
      </c>
      <c r="P4589" s="172">
        <f t="shared" si="377"/>
        <v>0</v>
      </c>
    </row>
    <row r="4590" spans="12:16" ht="15" customHeight="1" x14ac:dyDescent="0.3">
      <c r="L4590" s="171" t="str">
        <f t="shared" si="375"/>
        <v>-</v>
      </c>
      <c r="M4590" s="172">
        <f t="shared" si="374"/>
        <v>0</v>
      </c>
      <c r="N4590" s="172">
        <f t="shared" si="376"/>
        <v>0</v>
      </c>
      <c r="O4590" s="172">
        <f t="shared" si="373"/>
        <v>0</v>
      </c>
      <c r="P4590" s="172">
        <f t="shared" si="377"/>
        <v>0</v>
      </c>
    </row>
    <row r="4591" spans="12:16" ht="15" customHeight="1" x14ac:dyDescent="0.3">
      <c r="L4591" s="171" t="str">
        <f t="shared" si="375"/>
        <v>-</v>
      </c>
      <c r="M4591" s="172">
        <f t="shared" si="374"/>
        <v>0</v>
      </c>
      <c r="N4591" s="172">
        <f t="shared" si="376"/>
        <v>0</v>
      </c>
      <c r="O4591" s="172">
        <f t="shared" si="373"/>
        <v>0</v>
      </c>
      <c r="P4591" s="172">
        <f t="shared" si="377"/>
        <v>0</v>
      </c>
    </row>
    <row r="4592" spans="12:16" ht="15" customHeight="1" x14ac:dyDescent="0.3">
      <c r="L4592" s="171" t="str">
        <f t="shared" si="375"/>
        <v>-</v>
      </c>
      <c r="M4592" s="172">
        <f t="shared" si="374"/>
        <v>0</v>
      </c>
      <c r="N4592" s="172">
        <f t="shared" si="376"/>
        <v>0</v>
      </c>
      <c r="O4592" s="172">
        <f t="shared" si="373"/>
        <v>0</v>
      </c>
      <c r="P4592" s="172">
        <f t="shared" si="377"/>
        <v>0</v>
      </c>
    </row>
    <row r="4593" spans="12:16" ht="15" customHeight="1" x14ac:dyDescent="0.3">
      <c r="L4593" s="171" t="str">
        <f t="shared" si="375"/>
        <v>-</v>
      </c>
      <c r="M4593" s="172">
        <f t="shared" si="374"/>
        <v>0</v>
      </c>
      <c r="N4593" s="172">
        <f t="shared" si="376"/>
        <v>0</v>
      </c>
      <c r="O4593" s="172">
        <f t="shared" si="373"/>
        <v>0</v>
      </c>
      <c r="P4593" s="172">
        <f t="shared" si="377"/>
        <v>0</v>
      </c>
    </row>
    <row r="4594" spans="12:16" ht="15" customHeight="1" x14ac:dyDescent="0.3">
      <c r="L4594" s="171" t="str">
        <f t="shared" si="375"/>
        <v>-</v>
      </c>
      <c r="M4594" s="172">
        <f t="shared" si="374"/>
        <v>0</v>
      </c>
      <c r="N4594" s="172">
        <f t="shared" si="376"/>
        <v>0</v>
      </c>
      <c r="O4594" s="172">
        <f t="shared" si="373"/>
        <v>0</v>
      </c>
      <c r="P4594" s="172">
        <f t="shared" si="377"/>
        <v>0</v>
      </c>
    </row>
    <row r="4595" spans="12:16" ht="15" customHeight="1" x14ac:dyDescent="0.3">
      <c r="L4595" s="171" t="str">
        <f t="shared" si="375"/>
        <v>-</v>
      </c>
      <c r="M4595" s="172">
        <f t="shared" si="374"/>
        <v>0</v>
      </c>
      <c r="N4595" s="172">
        <f t="shared" si="376"/>
        <v>0</v>
      </c>
      <c r="O4595" s="172">
        <f t="shared" si="373"/>
        <v>0</v>
      </c>
      <c r="P4595" s="172">
        <f t="shared" si="377"/>
        <v>0</v>
      </c>
    </row>
    <row r="4596" spans="12:16" ht="15" customHeight="1" x14ac:dyDescent="0.3">
      <c r="L4596" s="171" t="str">
        <f t="shared" si="375"/>
        <v>-</v>
      </c>
      <c r="M4596" s="172">
        <f t="shared" si="374"/>
        <v>0</v>
      </c>
      <c r="N4596" s="172">
        <f t="shared" si="376"/>
        <v>0</v>
      </c>
      <c r="O4596" s="172">
        <f t="shared" si="373"/>
        <v>0</v>
      </c>
      <c r="P4596" s="172">
        <f t="shared" si="377"/>
        <v>0</v>
      </c>
    </row>
    <row r="4597" spans="12:16" ht="15" customHeight="1" x14ac:dyDescent="0.3">
      <c r="L4597" s="171" t="str">
        <f t="shared" si="375"/>
        <v>-</v>
      </c>
      <c r="M4597" s="172">
        <f t="shared" si="374"/>
        <v>0</v>
      </c>
      <c r="N4597" s="172">
        <f t="shared" si="376"/>
        <v>0</v>
      </c>
      <c r="O4597" s="172">
        <f t="shared" si="373"/>
        <v>0</v>
      </c>
      <c r="P4597" s="172">
        <f t="shared" si="377"/>
        <v>0</v>
      </c>
    </row>
    <row r="4598" spans="12:16" ht="15" customHeight="1" x14ac:dyDescent="0.3">
      <c r="L4598" s="171" t="str">
        <f t="shared" si="375"/>
        <v>-</v>
      </c>
      <c r="M4598" s="172">
        <f t="shared" si="374"/>
        <v>0</v>
      </c>
      <c r="N4598" s="172">
        <f t="shared" si="376"/>
        <v>0</v>
      </c>
      <c r="O4598" s="172">
        <f t="shared" si="373"/>
        <v>0</v>
      </c>
      <c r="P4598" s="172">
        <f t="shared" si="377"/>
        <v>0</v>
      </c>
    </row>
    <row r="4599" spans="12:16" ht="15" customHeight="1" x14ac:dyDescent="0.3">
      <c r="L4599" s="171" t="str">
        <f t="shared" si="375"/>
        <v>-</v>
      </c>
      <c r="M4599" s="172">
        <f t="shared" si="374"/>
        <v>0</v>
      </c>
      <c r="N4599" s="172">
        <f t="shared" si="376"/>
        <v>0</v>
      </c>
      <c r="O4599" s="172">
        <f t="shared" si="373"/>
        <v>0</v>
      </c>
      <c r="P4599" s="172">
        <f t="shared" si="377"/>
        <v>0</v>
      </c>
    </row>
    <row r="4600" spans="12:16" ht="15" customHeight="1" x14ac:dyDescent="0.3">
      <c r="L4600" s="171" t="str">
        <f t="shared" si="375"/>
        <v>-</v>
      </c>
      <c r="M4600" s="172">
        <f t="shared" si="374"/>
        <v>0</v>
      </c>
      <c r="N4600" s="172">
        <f t="shared" si="376"/>
        <v>0</v>
      </c>
      <c r="O4600" s="172">
        <f t="shared" si="373"/>
        <v>0</v>
      </c>
      <c r="P4600" s="172">
        <f t="shared" si="377"/>
        <v>0</v>
      </c>
    </row>
    <row r="4601" spans="12:16" ht="15" customHeight="1" x14ac:dyDescent="0.3">
      <c r="L4601" s="171" t="str">
        <f t="shared" si="375"/>
        <v>-</v>
      </c>
      <c r="M4601" s="172">
        <f t="shared" si="374"/>
        <v>0</v>
      </c>
      <c r="N4601" s="172">
        <f t="shared" si="376"/>
        <v>0</v>
      </c>
      <c r="O4601" s="172">
        <f t="shared" si="373"/>
        <v>0</v>
      </c>
      <c r="P4601" s="172">
        <f t="shared" si="377"/>
        <v>0</v>
      </c>
    </row>
    <row r="4602" spans="12:16" ht="15" customHeight="1" x14ac:dyDescent="0.3">
      <c r="L4602" s="171" t="str">
        <f t="shared" si="375"/>
        <v>-</v>
      </c>
      <c r="M4602" s="172">
        <f t="shared" si="374"/>
        <v>0</v>
      </c>
      <c r="N4602" s="172">
        <f t="shared" si="376"/>
        <v>0</v>
      </c>
      <c r="O4602" s="172">
        <f t="shared" si="373"/>
        <v>0</v>
      </c>
      <c r="P4602" s="172">
        <f t="shared" si="377"/>
        <v>0</v>
      </c>
    </row>
    <row r="4603" spans="12:16" ht="15" customHeight="1" x14ac:dyDescent="0.3">
      <c r="L4603" s="171" t="str">
        <f t="shared" si="375"/>
        <v>-</v>
      </c>
      <c r="M4603" s="172">
        <f t="shared" si="374"/>
        <v>0</v>
      </c>
      <c r="N4603" s="172">
        <f t="shared" si="376"/>
        <v>0</v>
      </c>
      <c r="O4603" s="172">
        <f t="shared" si="373"/>
        <v>0</v>
      </c>
      <c r="P4603" s="172">
        <f t="shared" si="377"/>
        <v>0</v>
      </c>
    </row>
    <row r="4604" spans="12:16" ht="15" customHeight="1" x14ac:dyDescent="0.3">
      <c r="L4604" s="171" t="str">
        <f t="shared" si="375"/>
        <v>-</v>
      </c>
      <c r="M4604" s="172">
        <f t="shared" si="374"/>
        <v>0</v>
      </c>
      <c r="N4604" s="172">
        <f t="shared" si="376"/>
        <v>0</v>
      </c>
      <c r="O4604" s="172">
        <f t="shared" si="373"/>
        <v>0</v>
      </c>
      <c r="P4604" s="172">
        <f t="shared" si="377"/>
        <v>0</v>
      </c>
    </row>
    <row r="4605" spans="12:16" ht="15" customHeight="1" x14ac:dyDescent="0.3">
      <c r="L4605" s="171" t="str">
        <f t="shared" si="375"/>
        <v>-</v>
      </c>
      <c r="M4605" s="172">
        <f t="shared" si="374"/>
        <v>0</v>
      </c>
      <c r="N4605" s="172">
        <f t="shared" si="376"/>
        <v>0</v>
      </c>
      <c r="O4605" s="172">
        <f t="shared" si="373"/>
        <v>0</v>
      </c>
      <c r="P4605" s="172">
        <f t="shared" si="377"/>
        <v>0</v>
      </c>
    </row>
    <row r="4606" spans="12:16" ht="15" customHeight="1" x14ac:dyDescent="0.3">
      <c r="L4606" s="171" t="str">
        <f t="shared" si="375"/>
        <v>-</v>
      </c>
      <c r="M4606" s="172">
        <f t="shared" si="374"/>
        <v>0</v>
      </c>
      <c r="N4606" s="172">
        <f t="shared" si="376"/>
        <v>0</v>
      </c>
      <c r="O4606" s="172">
        <f t="shared" si="373"/>
        <v>0</v>
      </c>
      <c r="P4606" s="172">
        <f t="shared" si="377"/>
        <v>0</v>
      </c>
    </row>
    <row r="4607" spans="12:16" ht="15" customHeight="1" x14ac:dyDescent="0.3">
      <c r="L4607" s="171" t="str">
        <f t="shared" si="375"/>
        <v>-</v>
      </c>
      <c r="M4607" s="172">
        <f t="shared" si="374"/>
        <v>0</v>
      </c>
      <c r="N4607" s="172">
        <f t="shared" si="376"/>
        <v>0</v>
      </c>
      <c r="O4607" s="172">
        <f t="shared" si="373"/>
        <v>0</v>
      </c>
      <c r="P4607" s="172">
        <f t="shared" si="377"/>
        <v>0</v>
      </c>
    </row>
    <row r="4608" spans="12:16" ht="15" customHeight="1" x14ac:dyDescent="0.3">
      <c r="L4608" s="171" t="str">
        <f t="shared" si="375"/>
        <v>-</v>
      </c>
      <c r="M4608" s="172">
        <f t="shared" si="374"/>
        <v>0</v>
      </c>
      <c r="N4608" s="172">
        <f t="shared" si="376"/>
        <v>0</v>
      </c>
      <c r="O4608" s="172">
        <f t="shared" si="373"/>
        <v>0</v>
      </c>
      <c r="P4608" s="172">
        <f t="shared" si="377"/>
        <v>0</v>
      </c>
    </row>
    <row r="4609" spans="12:16" ht="15" customHeight="1" x14ac:dyDescent="0.3">
      <c r="L4609" s="171" t="str">
        <f t="shared" si="375"/>
        <v>-</v>
      </c>
      <c r="M4609" s="172">
        <f t="shared" si="374"/>
        <v>0</v>
      </c>
      <c r="N4609" s="172">
        <f t="shared" si="376"/>
        <v>0</v>
      </c>
      <c r="O4609" s="172">
        <f t="shared" si="373"/>
        <v>0</v>
      </c>
      <c r="P4609" s="172">
        <f t="shared" si="377"/>
        <v>0</v>
      </c>
    </row>
    <row r="4610" spans="12:16" ht="15" customHeight="1" x14ac:dyDescent="0.3">
      <c r="L4610" s="171" t="str">
        <f t="shared" si="375"/>
        <v>-</v>
      </c>
      <c r="M4610" s="172">
        <f t="shared" si="374"/>
        <v>0</v>
      </c>
      <c r="N4610" s="172">
        <f t="shared" si="376"/>
        <v>0</v>
      </c>
      <c r="O4610" s="172">
        <f t="shared" si="373"/>
        <v>0</v>
      </c>
      <c r="P4610" s="172">
        <f t="shared" si="377"/>
        <v>0</v>
      </c>
    </row>
    <row r="4611" spans="12:16" ht="15" customHeight="1" x14ac:dyDescent="0.3">
      <c r="L4611" s="171" t="str">
        <f t="shared" si="375"/>
        <v>-</v>
      </c>
      <c r="M4611" s="172">
        <f t="shared" si="374"/>
        <v>0</v>
      </c>
      <c r="N4611" s="172">
        <f t="shared" si="376"/>
        <v>0</v>
      </c>
      <c r="O4611" s="172">
        <f t="shared" si="373"/>
        <v>0</v>
      </c>
      <c r="P4611" s="172">
        <f t="shared" si="377"/>
        <v>0</v>
      </c>
    </row>
    <row r="4612" spans="12:16" ht="15" customHeight="1" x14ac:dyDescent="0.3">
      <c r="L4612" s="171" t="str">
        <f t="shared" si="375"/>
        <v>-</v>
      </c>
      <c r="M4612" s="172">
        <f t="shared" si="374"/>
        <v>0</v>
      </c>
      <c r="N4612" s="172">
        <f t="shared" si="376"/>
        <v>0</v>
      </c>
      <c r="O4612" s="172">
        <f t="shared" si="373"/>
        <v>0</v>
      </c>
      <c r="P4612" s="172">
        <f t="shared" si="377"/>
        <v>0</v>
      </c>
    </row>
    <row r="4613" spans="12:16" ht="15" customHeight="1" x14ac:dyDescent="0.3">
      <c r="L4613" s="171" t="str">
        <f t="shared" si="375"/>
        <v>-</v>
      </c>
      <c r="M4613" s="172">
        <f t="shared" si="374"/>
        <v>0</v>
      </c>
      <c r="N4613" s="172">
        <f t="shared" si="376"/>
        <v>0</v>
      </c>
      <c r="O4613" s="172">
        <f t="shared" si="373"/>
        <v>0</v>
      </c>
      <c r="P4613" s="172">
        <f t="shared" si="377"/>
        <v>0</v>
      </c>
    </row>
    <row r="4614" spans="12:16" ht="15" customHeight="1" x14ac:dyDescent="0.3">
      <c r="L4614" s="171" t="str">
        <f t="shared" si="375"/>
        <v>-</v>
      </c>
      <c r="M4614" s="172">
        <f t="shared" si="374"/>
        <v>0</v>
      </c>
      <c r="N4614" s="172">
        <f t="shared" si="376"/>
        <v>0</v>
      </c>
      <c r="O4614" s="172">
        <f t="shared" si="373"/>
        <v>0</v>
      </c>
      <c r="P4614" s="172">
        <f t="shared" si="377"/>
        <v>0</v>
      </c>
    </row>
    <row r="4615" spans="12:16" ht="15" customHeight="1" x14ac:dyDescent="0.3">
      <c r="L4615" s="171" t="str">
        <f t="shared" si="375"/>
        <v>-</v>
      </c>
      <c r="M4615" s="172">
        <f t="shared" si="374"/>
        <v>0</v>
      </c>
      <c r="N4615" s="172">
        <f t="shared" si="376"/>
        <v>0</v>
      </c>
      <c r="O4615" s="172">
        <f t="shared" si="373"/>
        <v>0</v>
      </c>
      <c r="P4615" s="172">
        <f t="shared" si="377"/>
        <v>0</v>
      </c>
    </row>
    <row r="4616" spans="12:16" ht="15" customHeight="1" x14ac:dyDescent="0.3">
      <c r="L4616" s="171" t="str">
        <f t="shared" si="375"/>
        <v>-</v>
      </c>
      <c r="M4616" s="172">
        <f t="shared" si="374"/>
        <v>0</v>
      </c>
      <c r="N4616" s="172">
        <f t="shared" si="376"/>
        <v>0</v>
      </c>
      <c r="O4616" s="172">
        <f t="shared" si="373"/>
        <v>0</v>
      </c>
      <c r="P4616" s="172">
        <f t="shared" si="377"/>
        <v>0</v>
      </c>
    </row>
    <row r="4617" spans="12:16" ht="15" customHeight="1" x14ac:dyDescent="0.3">
      <c r="L4617" s="171" t="str">
        <f t="shared" si="375"/>
        <v>-</v>
      </c>
      <c r="M4617" s="172">
        <f t="shared" si="374"/>
        <v>0</v>
      </c>
      <c r="N4617" s="172">
        <f t="shared" si="376"/>
        <v>0</v>
      </c>
      <c r="O4617" s="172">
        <f t="shared" si="373"/>
        <v>0</v>
      </c>
      <c r="P4617" s="172">
        <f t="shared" si="377"/>
        <v>0</v>
      </c>
    </row>
    <row r="4618" spans="12:16" ht="15" customHeight="1" x14ac:dyDescent="0.3">
      <c r="L4618" s="171" t="str">
        <f t="shared" si="375"/>
        <v>-</v>
      </c>
      <c r="M4618" s="172">
        <f t="shared" si="374"/>
        <v>0</v>
      </c>
      <c r="N4618" s="172">
        <f t="shared" si="376"/>
        <v>0</v>
      </c>
      <c r="O4618" s="172">
        <f t="shared" si="373"/>
        <v>0</v>
      </c>
      <c r="P4618" s="172">
        <f t="shared" si="377"/>
        <v>0</v>
      </c>
    </row>
    <row r="4619" spans="12:16" ht="15" customHeight="1" x14ac:dyDescent="0.3">
      <c r="L4619" s="171" t="str">
        <f t="shared" si="375"/>
        <v>-</v>
      </c>
      <c r="M4619" s="172">
        <f t="shared" si="374"/>
        <v>0</v>
      </c>
      <c r="N4619" s="172">
        <f t="shared" si="376"/>
        <v>0</v>
      </c>
      <c r="O4619" s="172">
        <f t="shared" ref="O4619:O4682" si="378">IFERROR(IF(ISNUMBER(N4618),N4618,$E$8)*IF(L4619&gt;=$J$8,$E$12,$E$12)/IF(MOD(YEAR(L4619),4),365,366)*IF(ISBLANK(L4618),L4619-$F$5,L4619-L4618),0)</f>
        <v>0</v>
      </c>
      <c r="P4619" s="172">
        <f t="shared" si="377"/>
        <v>0</v>
      </c>
    </row>
    <row r="4620" spans="12:16" ht="15" customHeight="1" x14ac:dyDescent="0.3">
      <c r="L4620" s="171" t="str">
        <f t="shared" si="375"/>
        <v>-</v>
      </c>
      <c r="M4620" s="172">
        <f t="shared" si="374"/>
        <v>0</v>
      </c>
      <c r="N4620" s="172">
        <f t="shared" si="376"/>
        <v>0</v>
      </c>
      <c r="O4620" s="172">
        <f t="shared" si="378"/>
        <v>0</v>
      </c>
      <c r="P4620" s="172">
        <f t="shared" si="377"/>
        <v>0</v>
      </c>
    </row>
    <row r="4621" spans="12:16" ht="15" customHeight="1" x14ac:dyDescent="0.3">
      <c r="L4621" s="171" t="str">
        <f t="shared" si="375"/>
        <v>-</v>
      </c>
      <c r="M4621" s="172">
        <f t="shared" si="374"/>
        <v>0</v>
      </c>
      <c r="N4621" s="172">
        <f t="shared" si="376"/>
        <v>0</v>
      </c>
      <c r="O4621" s="172">
        <f t="shared" si="378"/>
        <v>0</v>
      </c>
      <c r="P4621" s="172">
        <f t="shared" si="377"/>
        <v>0</v>
      </c>
    </row>
    <row r="4622" spans="12:16" ht="15" customHeight="1" x14ac:dyDescent="0.3">
      <c r="L4622" s="171" t="str">
        <f t="shared" si="375"/>
        <v>-</v>
      </c>
      <c r="M4622" s="172">
        <f t="shared" si="374"/>
        <v>0</v>
      </c>
      <c r="N4622" s="172">
        <f t="shared" si="376"/>
        <v>0</v>
      </c>
      <c r="O4622" s="172">
        <f t="shared" si="378"/>
        <v>0</v>
      </c>
      <c r="P4622" s="172">
        <f t="shared" si="377"/>
        <v>0</v>
      </c>
    </row>
    <row r="4623" spans="12:16" ht="15" customHeight="1" x14ac:dyDescent="0.3">
      <c r="L4623" s="171" t="str">
        <f t="shared" si="375"/>
        <v>-</v>
      </c>
      <c r="M4623" s="172">
        <f t="shared" si="374"/>
        <v>0</v>
      </c>
      <c r="N4623" s="172">
        <f t="shared" si="376"/>
        <v>0</v>
      </c>
      <c r="O4623" s="172">
        <f t="shared" si="378"/>
        <v>0</v>
      </c>
      <c r="P4623" s="172">
        <f t="shared" si="377"/>
        <v>0</v>
      </c>
    </row>
    <row r="4624" spans="12:16" ht="15" customHeight="1" x14ac:dyDescent="0.3">
      <c r="L4624" s="171" t="str">
        <f t="shared" si="375"/>
        <v>-</v>
      </c>
      <c r="M4624" s="172">
        <f t="shared" si="374"/>
        <v>0</v>
      </c>
      <c r="N4624" s="172">
        <f t="shared" si="376"/>
        <v>0</v>
      </c>
      <c r="O4624" s="172">
        <f t="shared" si="378"/>
        <v>0</v>
      </c>
      <c r="P4624" s="172">
        <f t="shared" si="377"/>
        <v>0</v>
      </c>
    </row>
    <row r="4625" spans="12:16" ht="15" customHeight="1" x14ac:dyDescent="0.3">
      <c r="L4625" s="171" t="str">
        <f t="shared" si="375"/>
        <v>-</v>
      </c>
      <c r="M4625" s="172">
        <f t="shared" si="374"/>
        <v>0</v>
      </c>
      <c r="N4625" s="172">
        <f t="shared" si="376"/>
        <v>0</v>
      </c>
      <c r="O4625" s="172">
        <f t="shared" si="378"/>
        <v>0</v>
      </c>
      <c r="P4625" s="172">
        <f t="shared" si="377"/>
        <v>0</v>
      </c>
    </row>
    <row r="4626" spans="12:16" ht="15" customHeight="1" x14ac:dyDescent="0.3">
      <c r="L4626" s="171" t="str">
        <f t="shared" si="375"/>
        <v>-</v>
      </c>
      <c r="M4626" s="172">
        <f t="shared" si="374"/>
        <v>0</v>
      </c>
      <c r="N4626" s="172">
        <f t="shared" si="376"/>
        <v>0</v>
      </c>
      <c r="O4626" s="172">
        <f t="shared" si="378"/>
        <v>0</v>
      </c>
      <c r="P4626" s="172">
        <f t="shared" si="377"/>
        <v>0</v>
      </c>
    </row>
    <row r="4627" spans="12:16" ht="15" customHeight="1" x14ac:dyDescent="0.3">
      <c r="L4627" s="171" t="str">
        <f t="shared" si="375"/>
        <v>-</v>
      </c>
      <c r="M4627" s="172">
        <f t="shared" ref="M4627:M4690" si="379">IFERROR(VLOOKUP(L4627,$B$19:$E$80,4,FALSE),0)</f>
        <v>0</v>
      </c>
      <c r="N4627" s="172">
        <f t="shared" si="376"/>
        <v>0</v>
      </c>
      <c r="O4627" s="172">
        <f t="shared" si="378"/>
        <v>0</v>
      </c>
      <c r="P4627" s="172">
        <f t="shared" si="377"/>
        <v>0</v>
      </c>
    </row>
    <row r="4628" spans="12:16" ht="15" customHeight="1" x14ac:dyDescent="0.3">
      <c r="L4628" s="171" t="str">
        <f t="shared" ref="L4628:L4691" si="380">IFERROR(IF(MAX(L4627+1,$F$5+1)&gt;$J$10,"-",MAX(L4627+1,$F$5+1)),"-")</f>
        <v>-</v>
      </c>
      <c r="M4628" s="172">
        <f t="shared" si="379"/>
        <v>0</v>
      </c>
      <c r="N4628" s="172">
        <f t="shared" ref="N4628:N4691" si="381">IF(ISNUMBER(N4627),N4627-M4628,$E$8)</f>
        <v>0</v>
      </c>
      <c r="O4628" s="172">
        <f t="shared" si="378"/>
        <v>0</v>
      </c>
      <c r="P4628" s="172">
        <f t="shared" ref="P4628:P4691" si="382">IFERROR(IF(ISNUMBER(N4627),N4627,$E$8)*3%/IF(MOD(YEAR(L4628),4),365,366)*IF(ISBLANK(L4627),(L4628-$F$5),L4628-L4627),0)</f>
        <v>0</v>
      </c>
    </row>
    <row r="4629" spans="12:16" ht="15" customHeight="1" x14ac:dyDescent="0.3">
      <c r="L4629" s="171" t="str">
        <f t="shared" si="380"/>
        <v>-</v>
      </c>
      <c r="M4629" s="172">
        <f t="shared" si="379"/>
        <v>0</v>
      </c>
      <c r="N4629" s="172">
        <f t="shared" si="381"/>
        <v>0</v>
      </c>
      <c r="O4629" s="172">
        <f t="shared" si="378"/>
        <v>0</v>
      </c>
      <c r="P4629" s="172">
        <f t="shared" si="382"/>
        <v>0</v>
      </c>
    </row>
    <row r="4630" spans="12:16" ht="15" customHeight="1" x14ac:dyDescent="0.3">
      <c r="L4630" s="171" t="str">
        <f t="shared" si="380"/>
        <v>-</v>
      </c>
      <c r="M4630" s="172">
        <f t="shared" si="379"/>
        <v>0</v>
      </c>
      <c r="N4630" s="172">
        <f t="shared" si="381"/>
        <v>0</v>
      </c>
      <c r="O4630" s="172">
        <f t="shared" si="378"/>
        <v>0</v>
      </c>
      <c r="P4630" s="172">
        <f t="shared" si="382"/>
        <v>0</v>
      </c>
    </row>
    <row r="4631" spans="12:16" ht="15" customHeight="1" x14ac:dyDescent="0.3">
      <c r="L4631" s="171" t="str">
        <f t="shared" si="380"/>
        <v>-</v>
      </c>
      <c r="M4631" s="172">
        <f t="shared" si="379"/>
        <v>0</v>
      </c>
      <c r="N4631" s="172">
        <f t="shared" si="381"/>
        <v>0</v>
      </c>
      <c r="O4631" s="172">
        <f t="shared" si="378"/>
        <v>0</v>
      </c>
      <c r="P4631" s="172">
        <f t="shared" si="382"/>
        <v>0</v>
      </c>
    </row>
    <row r="4632" spans="12:16" ht="15" customHeight="1" x14ac:dyDescent="0.3">
      <c r="L4632" s="171" t="str">
        <f t="shared" si="380"/>
        <v>-</v>
      </c>
      <c r="M4632" s="172">
        <f t="shared" si="379"/>
        <v>0</v>
      </c>
      <c r="N4632" s="172">
        <f t="shared" si="381"/>
        <v>0</v>
      </c>
      <c r="O4632" s="172">
        <f t="shared" si="378"/>
        <v>0</v>
      </c>
      <c r="P4632" s="172">
        <f t="shared" si="382"/>
        <v>0</v>
      </c>
    </row>
    <row r="4633" spans="12:16" ht="15" customHeight="1" x14ac:dyDescent="0.3">
      <c r="L4633" s="171" t="str">
        <f t="shared" si="380"/>
        <v>-</v>
      </c>
      <c r="M4633" s="172">
        <f t="shared" si="379"/>
        <v>0</v>
      </c>
      <c r="N4633" s="172">
        <f t="shared" si="381"/>
        <v>0</v>
      </c>
      <c r="O4633" s="172">
        <f t="shared" si="378"/>
        <v>0</v>
      </c>
      <c r="P4633" s="172">
        <f t="shared" si="382"/>
        <v>0</v>
      </c>
    </row>
    <row r="4634" spans="12:16" ht="15" customHeight="1" x14ac:dyDescent="0.3">
      <c r="L4634" s="171" t="str">
        <f t="shared" si="380"/>
        <v>-</v>
      </c>
      <c r="M4634" s="172">
        <f t="shared" si="379"/>
        <v>0</v>
      </c>
      <c r="N4634" s="172">
        <f t="shared" si="381"/>
        <v>0</v>
      </c>
      <c r="O4634" s="172">
        <f t="shared" si="378"/>
        <v>0</v>
      </c>
      <c r="P4634" s="172">
        <f t="shared" si="382"/>
        <v>0</v>
      </c>
    </row>
    <row r="4635" spans="12:16" ht="15" customHeight="1" x14ac:dyDescent="0.3">
      <c r="L4635" s="171" t="str">
        <f t="shared" si="380"/>
        <v>-</v>
      </c>
      <c r="M4635" s="172">
        <f t="shared" si="379"/>
        <v>0</v>
      </c>
      <c r="N4635" s="172">
        <f t="shared" si="381"/>
        <v>0</v>
      </c>
      <c r="O4635" s="172">
        <f t="shared" si="378"/>
        <v>0</v>
      </c>
      <c r="P4635" s="172">
        <f t="shared" si="382"/>
        <v>0</v>
      </c>
    </row>
    <row r="4636" spans="12:16" ht="15" customHeight="1" x14ac:dyDescent="0.3">
      <c r="L4636" s="171" t="str">
        <f t="shared" si="380"/>
        <v>-</v>
      </c>
      <c r="M4636" s="172">
        <f t="shared" si="379"/>
        <v>0</v>
      </c>
      <c r="N4636" s="172">
        <f t="shared" si="381"/>
        <v>0</v>
      </c>
      <c r="O4636" s="172">
        <f t="shared" si="378"/>
        <v>0</v>
      </c>
      <c r="P4636" s="172">
        <f t="shared" si="382"/>
        <v>0</v>
      </c>
    </row>
    <row r="4637" spans="12:16" ht="15" customHeight="1" x14ac:dyDescent="0.3">
      <c r="L4637" s="171" t="str">
        <f t="shared" si="380"/>
        <v>-</v>
      </c>
      <c r="M4637" s="172">
        <f t="shared" si="379"/>
        <v>0</v>
      </c>
      <c r="N4637" s="172">
        <f t="shared" si="381"/>
        <v>0</v>
      </c>
      <c r="O4637" s="172">
        <f t="shared" si="378"/>
        <v>0</v>
      </c>
      <c r="P4637" s="172">
        <f t="shared" si="382"/>
        <v>0</v>
      </c>
    </row>
    <row r="4638" spans="12:16" ht="15" customHeight="1" x14ac:dyDescent="0.3">
      <c r="L4638" s="171" t="str">
        <f t="shared" si="380"/>
        <v>-</v>
      </c>
      <c r="M4638" s="172">
        <f t="shared" si="379"/>
        <v>0</v>
      </c>
      <c r="N4638" s="172">
        <f t="shared" si="381"/>
        <v>0</v>
      </c>
      <c r="O4638" s="172">
        <f t="shared" si="378"/>
        <v>0</v>
      </c>
      <c r="P4638" s="172">
        <f t="shared" si="382"/>
        <v>0</v>
      </c>
    </row>
    <row r="4639" spans="12:16" ht="15" customHeight="1" x14ac:dyDescent="0.3">
      <c r="L4639" s="171" t="str">
        <f t="shared" si="380"/>
        <v>-</v>
      </c>
      <c r="M4639" s="172">
        <f t="shared" si="379"/>
        <v>0</v>
      </c>
      <c r="N4639" s="172">
        <f t="shared" si="381"/>
        <v>0</v>
      </c>
      <c r="O4639" s="172">
        <f t="shared" si="378"/>
        <v>0</v>
      </c>
      <c r="P4639" s="172">
        <f t="shared" si="382"/>
        <v>0</v>
      </c>
    </row>
    <row r="4640" spans="12:16" ht="15" customHeight="1" x14ac:dyDescent="0.3">
      <c r="L4640" s="171" t="str">
        <f t="shared" si="380"/>
        <v>-</v>
      </c>
      <c r="M4640" s="172">
        <f t="shared" si="379"/>
        <v>0</v>
      </c>
      <c r="N4640" s="172">
        <f t="shared" si="381"/>
        <v>0</v>
      </c>
      <c r="O4640" s="172">
        <f t="shared" si="378"/>
        <v>0</v>
      </c>
      <c r="P4640" s="172">
        <f t="shared" si="382"/>
        <v>0</v>
      </c>
    </row>
    <row r="4641" spans="12:16" ht="15" customHeight="1" x14ac:dyDescent="0.3">
      <c r="L4641" s="171" t="str">
        <f t="shared" si="380"/>
        <v>-</v>
      </c>
      <c r="M4641" s="172">
        <f t="shared" si="379"/>
        <v>0</v>
      </c>
      <c r="N4641" s="172">
        <f t="shared" si="381"/>
        <v>0</v>
      </c>
      <c r="O4641" s="172">
        <f t="shared" si="378"/>
        <v>0</v>
      </c>
      <c r="P4641" s="172">
        <f t="shared" si="382"/>
        <v>0</v>
      </c>
    </row>
    <row r="4642" spans="12:16" ht="15" customHeight="1" x14ac:dyDescent="0.3">
      <c r="L4642" s="171" t="str">
        <f t="shared" si="380"/>
        <v>-</v>
      </c>
      <c r="M4642" s="172">
        <f t="shared" si="379"/>
        <v>0</v>
      </c>
      <c r="N4642" s="172">
        <f t="shared" si="381"/>
        <v>0</v>
      </c>
      <c r="O4642" s="172">
        <f t="shared" si="378"/>
        <v>0</v>
      </c>
      <c r="P4642" s="172">
        <f t="shared" si="382"/>
        <v>0</v>
      </c>
    </row>
    <row r="4643" spans="12:16" ht="15" customHeight="1" x14ac:dyDescent="0.3">
      <c r="L4643" s="171" t="str">
        <f t="shared" si="380"/>
        <v>-</v>
      </c>
      <c r="M4643" s="172">
        <f t="shared" si="379"/>
        <v>0</v>
      </c>
      <c r="N4643" s="172">
        <f t="shared" si="381"/>
        <v>0</v>
      </c>
      <c r="O4643" s="172">
        <f t="shared" si="378"/>
        <v>0</v>
      </c>
      <c r="P4643" s="172">
        <f t="shared" si="382"/>
        <v>0</v>
      </c>
    </row>
    <row r="4644" spans="12:16" ht="15" customHeight="1" x14ac:dyDescent="0.3">
      <c r="L4644" s="171" t="str">
        <f t="shared" si="380"/>
        <v>-</v>
      </c>
      <c r="M4644" s="172">
        <f t="shared" si="379"/>
        <v>0</v>
      </c>
      <c r="N4644" s="172">
        <f t="shared" si="381"/>
        <v>0</v>
      </c>
      <c r="O4644" s="172">
        <f t="shared" si="378"/>
        <v>0</v>
      </c>
      <c r="P4644" s="172">
        <f t="shared" si="382"/>
        <v>0</v>
      </c>
    </row>
    <row r="4645" spans="12:16" ht="15" customHeight="1" x14ac:dyDescent="0.3">
      <c r="L4645" s="171" t="str">
        <f t="shared" si="380"/>
        <v>-</v>
      </c>
      <c r="M4645" s="172">
        <f t="shared" si="379"/>
        <v>0</v>
      </c>
      <c r="N4645" s="172">
        <f t="shared" si="381"/>
        <v>0</v>
      </c>
      <c r="O4645" s="172">
        <f t="shared" si="378"/>
        <v>0</v>
      </c>
      <c r="P4645" s="172">
        <f t="shared" si="382"/>
        <v>0</v>
      </c>
    </row>
    <row r="4646" spans="12:16" ht="15" customHeight="1" x14ac:dyDescent="0.3">
      <c r="L4646" s="171" t="str">
        <f t="shared" si="380"/>
        <v>-</v>
      </c>
      <c r="M4646" s="172">
        <f t="shared" si="379"/>
        <v>0</v>
      </c>
      <c r="N4646" s="172">
        <f t="shared" si="381"/>
        <v>0</v>
      </c>
      <c r="O4646" s="172">
        <f t="shared" si="378"/>
        <v>0</v>
      </c>
      <c r="P4646" s="172">
        <f t="shared" si="382"/>
        <v>0</v>
      </c>
    </row>
    <row r="4647" spans="12:16" ht="15" customHeight="1" x14ac:dyDescent="0.3">
      <c r="L4647" s="171" t="str">
        <f t="shared" si="380"/>
        <v>-</v>
      </c>
      <c r="M4647" s="172">
        <f t="shared" si="379"/>
        <v>0</v>
      </c>
      <c r="N4647" s="172">
        <f t="shared" si="381"/>
        <v>0</v>
      </c>
      <c r="O4647" s="172">
        <f t="shared" si="378"/>
        <v>0</v>
      </c>
      <c r="P4647" s="172">
        <f t="shared" si="382"/>
        <v>0</v>
      </c>
    </row>
    <row r="4648" spans="12:16" ht="15" customHeight="1" x14ac:dyDescent="0.3">
      <c r="L4648" s="171" t="str">
        <f t="shared" si="380"/>
        <v>-</v>
      </c>
      <c r="M4648" s="172">
        <f t="shared" si="379"/>
        <v>0</v>
      </c>
      <c r="N4648" s="172">
        <f t="shared" si="381"/>
        <v>0</v>
      </c>
      <c r="O4648" s="172">
        <f t="shared" si="378"/>
        <v>0</v>
      </c>
      <c r="P4648" s="172">
        <f t="shared" si="382"/>
        <v>0</v>
      </c>
    </row>
    <row r="4649" spans="12:16" ht="15" customHeight="1" x14ac:dyDescent="0.3">
      <c r="L4649" s="171" t="str">
        <f t="shared" si="380"/>
        <v>-</v>
      </c>
      <c r="M4649" s="172">
        <f t="shared" si="379"/>
        <v>0</v>
      </c>
      <c r="N4649" s="172">
        <f t="shared" si="381"/>
        <v>0</v>
      </c>
      <c r="O4649" s="172">
        <f t="shared" si="378"/>
        <v>0</v>
      </c>
      <c r="P4649" s="172">
        <f t="shared" si="382"/>
        <v>0</v>
      </c>
    </row>
    <row r="4650" spans="12:16" ht="15" customHeight="1" x14ac:dyDescent="0.3">
      <c r="L4650" s="171" t="str">
        <f t="shared" si="380"/>
        <v>-</v>
      </c>
      <c r="M4650" s="172">
        <f t="shared" si="379"/>
        <v>0</v>
      </c>
      <c r="N4650" s="172">
        <f t="shared" si="381"/>
        <v>0</v>
      </c>
      <c r="O4650" s="172">
        <f t="shared" si="378"/>
        <v>0</v>
      </c>
      <c r="P4650" s="172">
        <f t="shared" si="382"/>
        <v>0</v>
      </c>
    </row>
    <row r="4651" spans="12:16" ht="15" customHeight="1" x14ac:dyDescent="0.3">
      <c r="L4651" s="171" t="str">
        <f t="shared" si="380"/>
        <v>-</v>
      </c>
      <c r="M4651" s="172">
        <f t="shared" si="379"/>
        <v>0</v>
      </c>
      <c r="N4651" s="172">
        <f t="shared" si="381"/>
        <v>0</v>
      </c>
      <c r="O4651" s="172">
        <f t="shared" si="378"/>
        <v>0</v>
      </c>
      <c r="P4651" s="172">
        <f t="shared" si="382"/>
        <v>0</v>
      </c>
    </row>
    <row r="4652" spans="12:16" ht="15" customHeight="1" x14ac:dyDescent="0.3">
      <c r="L4652" s="171" t="str">
        <f t="shared" si="380"/>
        <v>-</v>
      </c>
      <c r="M4652" s="172">
        <f t="shared" si="379"/>
        <v>0</v>
      </c>
      <c r="N4652" s="172">
        <f t="shared" si="381"/>
        <v>0</v>
      </c>
      <c r="O4652" s="172">
        <f t="shared" si="378"/>
        <v>0</v>
      </c>
      <c r="P4652" s="172">
        <f t="shared" si="382"/>
        <v>0</v>
      </c>
    </row>
    <row r="4653" spans="12:16" ht="15" customHeight="1" x14ac:dyDescent="0.3">
      <c r="L4653" s="171" t="str">
        <f t="shared" si="380"/>
        <v>-</v>
      </c>
      <c r="M4653" s="172">
        <f t="shared" si="379"/>
        <v>0</v>
      </c>
      <c r="N4653" s="172">
        <f t="shared" si="381"/>
        <v>0</v>
      </c>
      <c r="O4653" s="172">
        <f t="shared" si="378"/>
        <v>0</v>
      </c>
      <c r="P4653" s="172">
        <f t="shared" si="382"/>
        <v>0</v>
      </c>
    </row>
    <row r="4654" spans="12:16" ht="15" customHeight="1" x14ac:dyDescent="0.3">
      <c r="L4654" s="171" t="str">
        <f t="shared" si="380"/>
        <v>-</v>
      </c>
      <c r="M4654" s="172">
        <f t="shared" si="379"/>
        <v>0</v>
      </c>
      <c r="N4654" s="172">
        <f t="shared" si="381"/>
        <v>0</v>
      </c>
      <c r="O4654" s="172">
        <f t="shared" si="378"/>
        <v>0</v>
      </c>
      <c r="P4654" s="172">
        <f t="shared" si="382"/>
        <v>0</v>
      </c>
    </row>
    <row r="4655" spans="12:16" ht="15" customHeight="1" x14ac:dyDescent="0.3">
      <c r="L4655" s="171" t="str">
        <f t="shared" si="380"/>
        <v>-</v>
      </c>
      <c r="M4655" s="172">
        <f t="shared" si="379"/>
        <v>0</v>
      </c>
      <c r="N4655" s="172">
        <f t="shared" si="381"/>
        <v>0</v>
      </c>
      <c r="O4655" s="172">
        <f t="shared" si="378"/>
        <v>0</v>
      </c>
      <c r="P4655" s="172">
        <f t="shared" si="382"/>
        <v>0</v>
      </c>
    </row>
    <row r="4656" spans="12:16" ht="15" customHeight="1" x14ac:dyDescent="0.3">
      <c r="L4656" s="171" t="str">
        <f t="shared" si="380"/>
        <v>-</v>
      </c>
      <c r="M4656" s="172">
        <f t="shared" si="379"/>
        <v>0</v>
      </c>
      <c r="N4656" s="172">
        <f t="shared" si="381"/>
        <v>0</v>
      </c>
      <c r="O4656" s="172">
        <f t="shared" si="378"/>
        <v>0</v>
      </c>
      <c r="P4656" s="172">
        <f t="shared" si="382"/>
        <v>0</v>
      </c>
    </row>
    <row r="4657" spans="12:16" ht="15" customHeight="1" x14ac:dyDescent="0.3">
      <c r="L4657" s="171" t="str">
        <f t="shared" si="380"/>
        <v>-</v>
      </c>
      <c r="M4657" s="172">
        <f t="shared" si="379"/>
        <v>0</v>
      </c>
      <c r="N4657" s="172">
        <f t="shared" si="381"/>
        <v>0</v>
      </c>
      <c r="O4657" s="172">
        <f t="shared" si="378"/>
        <v>0</v>
      </c>
      <c r="P4657" s="172">
        <f t="shared" si="382"/>
        <v>0</v>
      </c>
    </row>
    <row r="4658" spans="12:16" ht="15" customHeight="1" x14ac:dyDescent="0.3">
      <c r="L4658" s="171" t="str">
        <f t="shared" si="380"/>
        <v>-</v>
      </c>
      <c r="M4658" s="172">
        <f t="shared" si="379"/>
        <v>0</v>
      </c>
      <c r="N4658" s="172">
        <f t="shared" si="381"/>
        <v>0</v>
      </c>
      <c r="O4658" s="172">
        <f t="shared" si="378"/>
        <v>0</v>
      </c>
      <c r="P4658" s="172">
        <f t="shared" si="382"/>
        <v>0</v>
      </c>
    </row>
    <row r="4659" spans="12:16" ht="15" customHeight="1" x14ac:dyDescent="0.3">
      <c r="L4659" s="171" t="str">
        <f t="shared" si="380"/>
        <v>-</v>
      </c>
      <c r="M4659" s="172">
        <f t="shared" si="379"/>
        <v>0</v>
      </c>
      <c r="N4659" s="172">
        <f t="shared" si="381"/>
        <v>0</v>
      </c>
      <c r="O4659" s="172">
        <f t="shared" si="378"/>
        <v>0</v>
      </c>
      <c r="P4659" s="172">
        <f t="shared" si="382"/>
        <v>0</v>
      </c>
    </row>
    <row r="4660" spans="12:16" ht="15" customHeight="1" x14ac:dyDescent="0.3">
      <c r="L4660" s="171" t="str">
        <f t="shared" si="380"/>
        <v>-</v>
      </c>
      <c r="M4660" s="172">
        <f t="shared" si="379"/>
        <v>0</v>
      </c>
      <c r="N4660" s="172">
        <f t="shared" si="381"/>
        <v>0</v>
      </c>
      <c r="O4660" s="172">
        <f t="shared" si="378"/>
        <v>0</v>
      </c>
      <c r="P4660" s="172">
        <f t="shared" si="382"/>
        <v>0</v>
      </c>
    </row>
    <row r="4661" spans="12:16" ht="15" customHeight="1" x14ac:dyDescent="0.3">
      <c r="L4661" s="171" t="str">
        <f t="shared" si="380"/>
        <v>-</v>
      </c>
      <c r="M4661" s="172">
        <f t="shared" si="379"/>
        <v>0</v>
      </c>
      <c r="N4661" s="172">
        <f t="shared" si="381"/>
        <v>0</v>
      </c>
      <c r="O4661" s="172">
        <f t="shared" si="378"/>
        <v>0</v>
      </c>
      <c r="P4661" s="172">
        <f t="shared" si="382"/>
        <v>0</v>
      </c>
    </row>
    <row r="4662" spans="12:16" ht="15" customHeight="1" x14ac:dyDescent="0.3">
      <c r="L4662" s="171" t="str">
        <f t="shared" si="380"/>
        <v>-</v>
      </c>
      <c r="M4662" s="172">
        <f t="shared" si="379"/>
        <v>0</v>
      </c>
      <c r="N4662" s="172">
        <f t="shared" si="381"/>
        <v>0</v>
      </c>
      <c r="O4662" s="172">
        <f t="shared" si="378"/>
        <v>0</v>
      </c>
      <c r="P4662" s="172">
        <f t="shared" si="382"/>
        <v>0</v>
      </c>
    </row>
    <row r="4663" spans="12:16" ht="15" customHeight="1" x14ac:dyDescent="0.3">
      <c r="L4663" s="171" t="str">
        <f t="shared" si="380"/>
        <v>-</v>
      </c>
      <c r="M4663" s="172">
        <f t="shared" si="379"/>
        <v>0</v>
      </c>
      <c r="N4663" s="172">
        <f t="shared" si="381"/>
        <v>0</v>
      </c>
      <c r="O4663" s="172">
        <f t="shared" si="378"/>
        <v>0</v>
      </c>
      <c r="P4663" s="172">
        <f t="shared" si="382"/>
        <v>0</v>
      </c>
    </row>
    <row r="4664" spans="12:16" ht="15" customHeight="1" x14ac:dyDescent="0.3">
      <c r="L4664" s="171" t="str">
        <f t="shared" si="380"/>
        <v>-</v>
      </c>
      <c r="M4664" s="172">
        <f t="shared" si="379"/>
        <v>0</v>
      </c>
      <c r="N4664" s="172">
        <f t="shared" si="381"/>
        <v>0</v>
      </c>
      <c r="O4664" s="172">
        <f t="shared" si="378"/>
        <v>0</v>
      </c>
      <c r="P4664" s="172">
        <f t="shared" si="382"/>
        <v>0</v>
      </c>
    </row>
    <row r="4665" spans="12:16" ht="15" customHeight="1" x14ac:dyDescent="0.3">
      <c r="L4665" s="171" t="str">
        <f t="shared" si="380"/>
        <v>-</v>
      </c>
      <c r="M4665" s="172">
        <f t="shared" si="379"/>
        <v>0</v>
      </c>
      <c r="N4665" s="172">
        <f t="shared" si="381"/>
        <v>0</v>
      </c>
      <c r="O4665" s="172">
        <f t="shared" si="378"/>
        <v>0</v>
      </c>
      <c r="P4665" s="172">
        <f t="shared" si="382"/>
        <v>0</v>
      </c>
    </row>
    <row r="4666" spans="12:16" ht="15" customHeight="1" x14ac:dyDescent="0.3">
      <c r="L4666" s="171" t="str">
        <f t="shared" si="380"/>
        <v>-</v>
      </c>
      <c r="M4666" s="172">
        <f t="shared" si="379"/>
        <v>0</v>
      </c>
      <c r="N4666" s="172">
        <f t="shared" si="381"/>
        <v>0</v>
      </c>
      <c r="O4666" s="172">
        <f t="shared" si="378"/>
        <v>0</v>
      </c>
      <c r="P4666" s="172">
        <f t="shared" si="382"/>
        <v>0</v>
      </c>
    </row>
    <row r="4667" spans="12:16" ht="15" customHeight="1" x14ac:dyDescent="0.3">
      <c r="L4667" s="171" t="str">
        <f t="shared" si="380"/>
        <v>-</v>
      </c>
      <c r="M4667" s="172">
        <f t="shared" si="379"/>
        <v>0</v>
      </c>
      <c r="N4667" s="172">
        <f t="shared" si="381"/>
        <v>0</v>
      </c>
      <c r="O4667" s="172">
        <f t="shared" si="378"/>
        <v>0</v>
      </c>
      <c r="P4667" s="172">
        <f t="shared" si="382"/>
        <v>0</v>
      </c>
    </row>
    <row r="4668" spans="12:16" ht="15" customHeight="1" x14ac:dyDescent="0.3">
      <c r="L4668" s="171" t="str">
        <f t="shared" si="380"/>
        <v>-</v>
      </c>
      <c r="M4668" s="172">
        <f t="shared" si="379"/>
        <v>0</v>
      </c>
      <c r="N4668" s="172">
        <f t="shared" si="381"/>
        <v>0</v>
      </c>
      <c r="O4668" s="172">
        <f t="shared" si="378"/>
        <v>0</v>
      </c>
      <c r="P4668" s="172">
        <f t="shared" si="382"/>
        <v>0</v>
      </c>
    </row>
    <row r="4669" spans="12:16" ht="15" customHeight="1" x14ac:dyDescent="0.3">
      <c r="L4669" s="171" t="str">
        <f t="shared" si="380"/>
        <v>-</v>
      </c>
      <c r="M4669" s="172">
        <f t="shared" si="379"/>
        <v>0</v>
      </c>
      <c r="N4669" s="172">
        <f t="shared" si="381"/>
        <v>0</v>
      </c>
      <c r="O4669" s="172">
        <f t="shared" si="378"/>
        <v>0</v>
      </c>
      <c r="P4669" s="172">
        <f t="shared" si="382"/>
        <v>0</v>
      </c>
    </row>
    <row r="4670" spans="12:16" ht="15" customHeight="1" x14ac:dyDescent="0.3">
      <c r="L4670" s="171" t="str">
        <f t="shared" si="380"/>
        <v>-</v>
      </c>
      <c r="M4670" s="172">
        <f t="shared" si="379"/>
        <v>0</v>
      </c>
      <c r="N4670" s="172">
        <f t="shared" si="381"/>
        <v>0</v>
      </c>
      <c r="O4670" s="172">
        <f t="shared" si="378"/>
        <v>0</v>
      </c>
      <c r="P4670" s="172">
        <f t="shared" si="382"/>
        <v>0</v>
      </c>
    </row>
    <row r="4671" spans="12:16" ht="15" customHeight="1" x14ac:dyDescent="0.3">
      <c r="L4671" s="171" t="str">
        <f t="shared" si="380"/>
        <v>-</v>
      </c>
      <c r="M4671" s="172">
        <f t="shared" si="379"/>
        <v>0</v>
      </c>
      <c r="N4671" s="172">
        <f t="shared" si="381"/>
        <v>0</v>
      </c>
      <c r="O4671" s="172">
        <f t="shared" si="378"/>
        <v>0</v>
      </c>
      <c r="P4671" s="172">
        <f t="shared" si="382"/>
        <v>0</v>
      </c>
    </row>
    <row r="4672" spans="12:16" ht="15" customHeight="1" x14ac:dyDescent="0.3">
      <c r="L4672" s="171" t="str">
        <f t="shared" si="380"/>
        <v>-</v>
      </c>
      <c r="M4672" s="172">
        <f t="shared" si="379"/>
        <v>0</v>
      </c>
      <c r="N4672" s="172">
        <f t="shared" si="381"/>
        <v>0</v>
      </c>
      <c r="O4672" s="172">
        <f t="shared" si="378"/>
        <v>0</v>
      </c>
      <c r="P4672" s="172">
        <f t="shared" si="382"/>
        <v>0</v>
      </c>
    </row>
    <row r="4673" spans="12:16" ht="15" customHeight="1" x14ac:dyDescent="0.3">
      <c r="L4673" s="171" t="str">
        <f t="shared" si="380"/>
        <v>-</v>
      </c>
      <c r="M4673" s="172">
        <f t="shared" si="379"/>
        <v>0</v>
      </c>
      <c r="N4673" s="172">
        <f t="shared" si="381"/>
        <v>0</v>
      </c>
      <c r="O4673" s="172">
        <f t="shared" si="378"/>
        <v>0</v>
      </c>
      <c r="P4673" s="172">
        <f t="shared" si="382"/>
        <v>0</v>
      </c>
    </row>
    <row r="4674" spans="12:16" ht="15" customHeight="1" x14ac:dyDescent="0.3">
      <c r="L4674" s="171" t="str">
        <f t="shared" si="380"/>
        <v>-</v>
      </c>
      <c r="M4674" s="172">
        <f t="shared" si="379"/>
        <v>0</v>
      </c>
      <c r="N4674" s="172">
        <f t="shared" si="381"/>
        <v>0</v>
      </c>
      <c r="O4674" s="172">
        <f t="shared" si="378"/>
        <v>0</v>
      </c>
      <c r="P4674" s="172">
        <f t="shared" si="382"/>
        <v>0</v>
      </c>
    </row>
    <row r="4675" spans="12:16" ht="15" customHeight="1" x14ac:dyDescent="0.3">
      <c r="L4675" s="171" t="str">
        <f t="shared" si="380"/>
        <v>-</v>
      </c>
      <c r="M4675" s="172">
        <f t="shared" si="379"/>
        <v>0</v>
      </c>
      <c r="N4675" s="172">
        <f t="shared" si="381"/>
        <v>0</v>
      </c>
      <c r="O4675" s="172">
        <f t="shared" si="378"/>
        <v>0</v>
      </c>
      <c r="P4675" s="172">
        <f t="shared" si="382"/>
        <v>0</v>
      </c>
    </row>
    <row r="4676" spans="12:16" ht="15" customHeight="1" x14ac:dyDescent="0.3">
      <c r="L4676" s="171" t="str">
        <f t="shared" si="380"/>
        <v>-</v>
      </c>
      <c r="M4676" s="172">
        <f t="shared" si="379"/>
        <v>0</v>
      </c>
      <c r="N4676" s="172">
        <f t="shared" si="381"/>
        <v>0</v>
      </c>
      <c r="O4676" s="172">
        <f t="shared" si="378"/>
        <v>0</v>
      </c>
      <c r="P4676" s="172">
        <f t="shared" si="382"/>
        <v>0</v>
      </c>
    </row>
    <row r="4677" spans="12:16" ht="15" customHeight="1" x14ac:dyDescent="0.3">
      <c r="L4677" s="171" t="str">
        <f t="shared" si="380"/>
        <v>-</v>
      </c>
      <c r="M4677" s="172">
        <f t="shared" si="379"/>
        <v>0</v>
      </c>
      <c r="N4677" s="172">
        <f t="shared" si="381"/>
        <v>0</v>
      </c>
      <c r="O4677" s="172">
        <f t="shared" si="378"/>
        <v>0</v>
      </c>
      <c r="P4677" s="172">
        <f t="shared" si="382"/>
        <v>0</v>
      </c>
    </row>
    <row r="4678" spans="12:16" ht="15" customHeight="1" x14ac:dyDescent="0.3">
      <c r="L4678" s="171" t="str">
        <f t="shared" si="380"/>
        <v>-</v>
      </c>
      <c r="M4678" s="172">
        <f t="shared" si="379"/>
        <v>0</v>
      </c>
      <c r="N4678" s="172">
        <f t="shared" si="381"/>
        <v>0</v>
      </c>
      <c r="O4678" s="172">
        <f t="shared" si="378"/>
        <v>0</v>
      </c>
      <c r="P4678" s="172">
        <f t="shared" si="382"/>
        <v>0</v>
      </c>
    </row>
    <row r="4679" spans="12:16" ht="15" customHeight="1" x14ac:dyDescent="0.3">
      <c r="L4679" s="171" t="str">
        <f t="shared" si="380"/>
        <v>-</v>
      </c>
      <c r="M4679" s="172">
        <f t="shared" si="379"/>
        <v>0</v>
      </c>
      <c r="N4679" s="172">
        <f t="shared" si="381"/>
        <v>0</v>
      </c>
      <c r="O4679" s="172">
        <f t="shared" si="378"/>
        <v>0</v>
      </c>
      <c r="P4679" s="172">
        <f t="shared" si="382"/>
        <v>0</v>
      </c>
    </row>
    <row r="4680" spans="12:16" ht="15" customHeight="1" x14ac:dyDescent="0.3">
      <c r="L4680" s="171" t="str">
        <f t="shared" si="380"/>
        <v>-</v>
      </c>
      <c r="M4680" s="172">
        <f t="shared" si="379"/>
        <v>0</v>
      </c>
      <c r="N4680" s="172">
        <f t="shared" si="381"/>
        <v>0</v>
      </c>
      <c r="O4680" s="172">
        <f t="shared" si="378"/>
        <v>0</v>
      </c>
      <c r="P4680" s="172">
        <f t="shared" si="382"/>
        <v>0</v>
      </c>
    </row>
    <row r="4681" spans="12:16" ht="15" customHeight="1" x14ac:dyDescent="0.3">
      <c r="L4681" s="171" t="str">
        <f t="shared" si="380"/>
        <v>-</v>
      </c>
      <c r="M4681" s="172">
        <f t="shared" si="379"/>
        <v>0</v>
      </c>
      <c r="N4681" s="172">
        <f t="shared" si="381"/>
        <v>0</v>
      </c>
      <c r="O4681" s="172">
        <f t="shared" si="378"/>
        <v>0</v>
      </c>
      <c r="P4681" s="172">
        <f t="shared" si="382"/>
        <v>0</v>
      </c>
    </row>
    <row r="4682" spans="12:16" ht="15" customHeight="1" x14ac:dyDescent="0.3">
      <c r="L4682" s="171" t="str">
        <f t="shared" si="380"/>
        <v>-</v>
      </c>
      <c r="M4682" s="172">
        <f t="shared" si="379"/>
        <v>0</v>
      </c>
      <c r="N4682" s="172">
        <f t="shared" si="381"/>
        <v>0</v>
      </c>
      <c r="O4682" s="172">
        <f t="shared" si="378"/>
        <v>0</v>
      </c>
      <c r="P4682" s="172">
        <f t="shared" si="382"/>
        <v>0</v>
      </c>
    </row>
    <row r="4683" spans="12:16" ht="15" customHeight="1" x14ac:dyDescent="0.3">
      <c r="L4683" s="171" t="str">
        <f t="shared" si="380"/>
        <v>-</v>
      </c>
      <c r="M4683" s="172">
        <f t="shared" si="379"/>
        <v>0</v>
      </c>
      <c r="N4683" s="172">
        <f t="shared" si="381"/>
        <v>0</v>
      </c>
      <c r="O4683" s="172">
        <f t="shared" ref="O4683:O4746" si="383">IFERROR(IF(ISNUMBER(N4682),N4682,$E$8)*IF(L4683&gt;=$J$8,$E$12,$E$12)/IF(MOD(YEAR(L4683),4),365,366)*IF(ISBLANK(L4682),L4683-$F$5,L4683-L4682),0)</f>
        <v>0</v>
      </c>
      <c r="P4683" s="172">
        <f t="shared" si="382"/>
        <v>0</v>
      </c>
    </row>
    <row r="4684" spans="12:16" ht="15" customHeight="1" x14ac:dyDescent="0.3">
      <c r="L4684" s="171" t="str">
        <f t="shared" si="380"/>
        <v>-</v>
      </c>
      <c r="M4684" s="172">
        <f t="shared" si="379"/>
        <v>0</v>
      </c>
      <c r="N4684" s="172">
        <f t="shared" si="381"/>
        <v>0</v>
      </c>
      <c r="O4684" s="172">
        <f t="shared" si="383"/>
        <v>0</v>
      </c>
      <c r="P4684" s="172">
        <f t="shared" si="382"/>
        <v>0</v>
      </c>
    </row>
    <row r="4685" spans="12:16" ht="15" customHeight="1" x14ac:dyDescent="0.3">
      <c r="L4685" s="171" t="str">
        <f t="shared" si="380"/>
        <v>-</v>
      </c>
      <c r="M4685" s="172">
        <f t="shared" si="379"/>
        <v>0</v>
      </c>
      <c r="N4685" s="172">
        <f t="shared" si="381"/>
        <v>0</v>
      </c>
      <c r="O4685" s="172">
        <f t="shared" si="383"/>
        <v>0</v>
      </c>
      <c r="P4685" s="172">
        <f t="shared" si="382"/>
        <v>0</v>
      </c>
    </row>
    <row r="4686" spans="12:16" ht="15" customHeight="1" x14ac:dyDescent="0.3">
      <c r="L4686" s="171" t="str">
        <f t="shared" si="380"/>
        <v>-</v>
      </c>
      <c r="M4686" s="172">
        <f t="shared" si="379"/>
        <v>0</v>
      </c>
      <c r="N4686" s="172">
        <f t="shared" si="381"/>
        <v>0</v>
      </c>
      <c r="O4686" s="172">
        <f t="shared" si="383"/>
        <v>0</v>
      </c>
      <c r="P4686" s="172">
        <f t="shared" si="382"/>
        <v>0</v>
      </c>
    </row>
    <row r="4687" spans="12:16" ht="15" customHeight="1" x14ac:dyDescent="0.3">
      <c r="L4687" s="171" t="str">
        <f t="shared" si="380"/>
        <v>-</v>
      </c>
      <c r="M4687" s="172">
        <f t="shared" si="379"/>
        <v>0</v>
      </c>
      <c r="N4687" s="172">
        <f t="shared" si="381"/>
        <v>0</v>
      </c>
      <c r="O4687" s="172">
        <f t="shared" si="383"/>
        <v>0</v>
      </c>
      <c r="P4687" s="172">
        <f t="shared" si="382"/>
        <v>0</v>
      </c>
    </row>
    <row r="4688" spans="12:16" ht="15" customHeight="1" x14ac:dyDescent="0.3">
      <c r="L4688" s="171" t="str">
        <f t="shared" si="380"/>
        <v>-</v>
      </c>
      <c r="M4688" s="172">
        <f t="shared" si="379"/>
        <v>0</v>
      </c>
      <c r="N4688" s="172">
        <f t="shared" si="381"/>
        <v>0</v>
      </c>
      <c r="O4688" s="172">
        <f t="shared" si="383"/>
        <v>0</v>
      </c>
      <c r="P4688" s="172">
        <f t="shared" si="382"/>
        <v>0</v>
      </c>
    </row>
    <row r="4689" spans="12:16" ht="15" customHeight="1" x14ac:dyDescent="0.3">
      <c r="L4689" s="171" t="str">
        <f t="shared" si="380"/>
        <v>-</v>
      </c>
      <c r="M4689" s="172">
        <f t="shared" si="379"/>
        <v>0</v>
      </c>
      <c r="N4689" s="172">
        <f t="shared" si="381"/>
        <v>0</v>
      </c>
      <c r="O4689" s="172">
        <f t="shared" si="383"/>
        <v>0</v>
      </c>
      <c r="P4689" s="172">
        <f t="shared" si="382"/>
        <v>0</v>
      </c>
    </row>
    <row r="4690" spans="12:16" ht="15" customHeight="1" x14ac:dyDescent="0.3">
      <c r="L4690" s="171" t="str">
        <f t="shared" si="380"/>
        <v>-</v>
      </c>
      <c r="M4690" s="172">
        <f t="shared" si="379"/>
        <v>0</v>
      </c>
      <c r="N4690" s="172">
        <f t="shared" si="381"/>
        <v>0</v>
      </c>
      <c r="O4690" s="172">
        <f t="shared" si="383"/>
        <v>0</v>
      </c>
      <c r="P4690" s="172">
        <f t="shared" si="382"/>
        <v>0</v>
      </c>
    </row>
    <row r="4691" spans="12:16" ht="15" customHeight="1" x14ac:dyDescent="0.3">
      <c r="L4691" s="171" t="str">
        <f t="shared" si="380"/>
        <v>-</v>
      </c>
      <c r="M4691" s="172">
        <f t="shared" ref="M4691:M4754" si="384">IFERROR(VLOOKUP(L4691,$B$19:$E$80,4,FALSE),0)</f>
        <v>0</v>
      </c>
      <c r="N4691" s="172">
        <f t="shared" si="381"/>
        <v>0</v>
      </c>
      <c r="O4691" s="172">
        <f t="shared" si="383"/>
        <v>0</v>
      </c>
      <c r="P4691" s="172">
        <f t="shared" si="382"/>
        <v>0</v>
      </c>
    </row>
    <row r="4692" spans="12:16" ht="15" customHeight="1" x14ac:dyDescent="0.3">
      <c r="L4692" s="171" t="str">
        <f t="shared" ref="L4692:L4755" si="385">IFERROR(IF(MAX(L4691+1,$F$5+1)&gt;$J$10,"-",MAX(L4691+1,$F$5+1)),"-")</f>
        <v>-</v>
      </c>
      <c r="M4692" s="172">
        <f t="shared" si="384"/>
        <v>0</v>
      </c>
      <c r="N4692" s="172">
        <f t="shared" ref="N4692:N4755" si="386">IF(ISNUMBER(N4691),N4691-M4692,$E$8)</f>
        <v>0</v>
      </c>
      <c r="O4692" s="172">
        <f t="shared" si="383"/>
        <v>0</v>
      </c>
      <c r="P4692" s="172">
        <f t="shared" ref="P4692:P4755" si="387">IFERROR(IF(ISNUMBER(N4691),N4691,$E$8)*3%/IF(MOD(YEAR(L4692),4),365,366)*IF(ISBLANK(L4691),(L4692-$F$5),L4692-L4691),0)</f>
        <v>0</v>
      </c>
    </row>
    <row r="4693" spans="12:16" ht="15" customHeight="1" x14ac:dyDescent="0.3">
      <c r="L4693" s="171" t="str">
        <f t="shared" si="385"/>
        <v>-</v>
      </c>
      <c r="M4693" s="172">
        <f t="shared" si="384"/>
        <v>0</v>
      </c>
      <c r="N4693" s="172">
        <f t="shared" si="386"/>
        <v>0</v>
      </c>
      <c r="O4693" s="172">
        <f t="shared" si="383"/>
        <v>0</v>
      </c>
      <c r="P4693" s="172">
        <f t="shared" si="387"/>
        <v>0</v>
      </c>
    </row>
    <row r="4694" spans="12:16" ht="15" customHeight="1" x14ac:dyDescent="0.3">
      <c r="L4694" s="171" t="str">
        <f t="shared" si="385"/>
        <v>-</v>
      </c>
      <c r="M4694" s="172">
        <f t="shared" si="384"/>
        <v>0</v>
      </c>
      <c r="N4694" s="172">
        <f t="shared" si="386"/>
        <v>0</v>
      </c>
      <c r="O4694" s="172">
        <f t="shared" si="383"/>
        <v>0</v>
      </c>
      <c r="P4694" s="172">
        <f t="shared" si="387"/>
        <v>0</v>
      </c>
    </row>
    <row r="4695" spans="12:16" ht="15" customHeight="1" x14ac:dyDescent="0.3">
      <c r="L4695" s="171" t="str">
        <f t="shared" si="385"/>
        <v>-</v>
      </c>
      <c r="M4695" s="172">
        <f t="shared" si="384"/>
        <v>0</v>
      </c>
      <c r="N4695" s="172">
        <f t="shared" si="386"/>
        <v>0</v>
      </c>
      <c r="O4695" s="172">
        <f t="shared" si="383"/>
        <v>0</v>
      </c>
      <c r="P4695" s="172">
        <f t="shared" si="387"/>
        <v>0</v>
      </c>
    </row>
    <row r="4696" spans="12:16" ht="15" customHeight="1" x14ac:dyDescent="0.3">
      <c r="L4696" s="171" t="str">
        <f t="shared" si="385"/>
        <v>-</v>
      </c>
      <c r="M4696" s="172">
        <f t="shared" si="384"/>
        <v>0</v>
      </c>
      <c r="N4696" s="172">
        <f t="shared" si="386"/>
        <v>0</v>
      </c>
      <c r="O4696" s="172">
        <f t="shared" si="383"/>
        <v>0</v>
      </c>
      <c r="P4696" s="172">
        <f t="shared" si="387"/>
        <v>0</v>
      </c>
    </row>
    <row r="4697" spans="12:16" ht="15" customHeight="1" x14ac:dyDescent="0.3">
      <c r="L4697" s="171" t="str">
        <f t="shared" si="385"/>
        <v>-</v>
      </c>
      <c r="M4697" s="172">
        <f t="shared" si="384"/>
        <v>0</v>
      </c>
      <c r="N4697" s="172">
        <f t="shared" si="386"/>
        <v>0</v>
      </c>
      <c r="O4697" s="172">
        <f t="shared" si="383"/>
        <v>0</v>
      </c>
      <c r="P4697" s="172">
        <f t="shared" si="387"/>
        <v>0</v>
      </c>
    </row>
    <row r="4698" spans="12:16" ht="15" customHeight="1" x14ac:dyDescent="0.3">
      <c r="L4698" s="171" t="str">
        <f t="shared" si="385"/>
        <v>-</v>
      </c>
      <c r="M4698" s="172">
        <f t="shared" si="384"/>
        <v>0</v>
      </c>
      <c r="N4698" s="172">
        <f t="shared" si="386"/>
        <v>0</v>
      </c>
      <c r="O4698" s="172">
        <f t="shared" si="383"/>
        <v>0</v>
      </c>
      <c r="P4698" s="172">
        <f t="shared" si="387"/>
        <v>0</v>
      </c>
    </row>
    <row r="4699" spans="12:16" ht="15" customHeight="1" x14ac:dyDescent="0.3">
      <c r="L4699" s="171" t="str">
        <f t="shared" si="385"/>
        <v>-</v>
      </c>
      <c r="M4699" s="172">
        <f t="shared" si="384"/>
        <v>0</v>
      </c>
      <c r="N4699" s="172">
        <f t="shared" si="386"/>
        <v>0</v>
      </c>
      <c r="O4699" s="172">
        <f t="shared" si="383"/>
        <v>0</v>
      </c>
      <c r="P4699" s="172">
        <f t="shared" si="387"/>
        <v>0</v>
      </c>
    </row>
    <row r="4700" spans="12:16" ht="15" customHeight="1" x14ac:dyDescent="0.3">
      <c r="L4700" s="171" t="str">
        <f t="shared" si="385"/>
        <v>-</v>
      </c>
      <c r="M4700" s="172">
        <f t="shared" si="384"/>
        <v>0</v>
      </c>
      <c r="N4700" s="172">
        <f t="shared" si="386"/>
        <v>0</v>
      </c>
      <c r="O4700" s="172">
        <f t="shared" si="383"/>
        <v>0</v>
      </c>
      <c r="P4700" s="172">
        <f t="shared" si="387"/>
        <v>0</v>
      </c>
    </row>
    <row r="4701" spans="12:16" ht="15" customHeight="1" x14ac:dyDescent="0.3">
      <c r="L4701" s="171" t="str">
        <f t="shared" si="385"/>
        <v>-</v>
      </c>
      <c r="M4701" s="172">
        <f t="shared" si="384"/>
        <v>0</v>
      </c>
      <c r="N4701" s="172">
        <f t="shared" si="386"/>
        <v>0</v>
      </c>
      <c r="O4701" s="172">
        <f t="shared" si="383"/>
        <v>0</v>
      </c>
      <c r="P4701" s="172">
        <f t="shared" si="387"/>
        <v>0</v>
      </c>
    </row>
    <row r="4702" spans="12:16" ht="15" customHeight="1" x14ac:dyDescent="0.3">
      <c r="L4702" s="171" t="str">
        <f t="shared" si="385"/>
        <v>-</v>
      </c>
      <c r="M4702" s="172">
        <f t="shared" si="384"/>
        <v>0</v>
      </c>
      <c r="N4702" s="172">
        <f t="shared" si="386"/>
        <v>0</v>
      </c>
      <c r="O4702" s="172">
        <f t="shared" si="383"/>
        <v>0</v>
      </c>
      <c r="P4702" s="172">
        <f t="shared" si="387"/>
        <v>0</v>
      </c>
    </row>
    <row r="4703" spans="12:16" ht="15" customHeight="1" x14ac:dyDescent="0.3">
      <c r="L4703" s="171" t="str">
        <f t="shared" si="385"/>
        <v>-</v>
      </c>
      <c r="M4703" s="172">
        <f t="shared" si="384"/>
        <v>0</v>
      </c>
      <c r="N4703" s="172">
        <f t="shared" si="386"/>
        <v>0</v>
      </c>
      <c r="O4703" s="172">
        <f t="shared" si="383"/>
        <v>0</v>
      </c>
      <c r="P4703" s="172">
        <f t="shared" si="387"/>
        <v>0</v>
      </c>
    </row>
    <row r="4704" spans="12:16" ht="15" customHeight="1" x14ac:dyDescent="0.3">
      <c r="L4704" s="171" t="str">
        <f t="shared" si="385"/>
        <v>-</v>
      </c>
      <c r="M4704" s="172">
        <f t="shared" si="384"/>
        <v>0</v>
      </c>
      <c r="N4704" s="172">
        <f t="shared" si="386"/>
        <v>0</v>
      </c>
      <c r="O4704" s="172">
        <f t="shared" si="383"/>
        <v>0</v>
      </c>
      <c r="P4704" s="172">
        <f t="shared" si="387"/>
        <v>0</v>
      </c>
    </row>
    <row r="4705" spans="12:16" ht="15" customHeight="1" x14ac:dyDescent="0.3">
      <c r="L4705" s="171" t="str">
        <f t="shared" si="385"/>
        <v>-</v>
      </c>
      <c r="M4705" s="172">
        <f t="shared" si="384"/>
        <v>0</v>
      </c>
      <c r="N4705" s="172">
        <f t="shared" si="386"/>
        <v>0</v>
      </c>
      <c r="O4705" s="172">
        <f t="shared" si="383"/>
        <v>0</v>
      </c>
      <c r="P4705" s="172">
        <f t="shared" si="387"/>
        <v>0</v>
      </c>
    </row>
    <row r="4706" spans="12:16" ht="15" customHeight="1" x14ac:dyDescent="0.3">
      <c r="L4706" s="171" t="str">
        <f t="shared" si="385"/>
        <v>-</v>
      </c>
      <c r="M4706" s="172">
        <f t="shared" si="384"/>
        <v>0</v>
      </c>
      <c r="N4706" s="172">
        <f t="shared" si="386"/>
        <v>0</v>
      </c>
      <c r="O4706" s="172">
        <f t="shared" si="383"/>
        <v>0</v>
      </c>
      <c r="P4706" s="172">
        <f t="shared" si="387"/>
        <v>0</v>
      </c>
    </row>
    <row r="4707" spans="12:16" ht="15" customHeight="1" x14ac:dyDescent="0.3">
      <c r="L4707" s="171" t="str">
        <f t="shared" si="385"/>
        <v>-</v>
      </c>
      <c r="M4707" s="172">
        <f t="shared" si="384"/>
        <v>0</v>
      </c>
      <c r="N4707" s="172">
        <f t="shared" si="386"/>
        <v>0</v>
      </c>
      <c r="O4707" s="172">
        <f t="shared" si="383"/>
        <v>0</v>
      </c>
      <c r="P4707" s="172">
        <f t="shared" si="387"/>
        <v>0</v>
      </c>
    </row>
    <row r="4708" spans="12:16" ht="15" customHeight="1" x14ac:dyDescent="0.3">
      <c r="L4708" s="171" t="str">
        <f t="shared" si="385"/>
        <v>-</v>
      </c>
      <c r="M4708" s="172">
        <f t="shared" si="384"/>
        <v>0</v>
      </c>
      <c r="N4708" s="172">
        <f t="shared" si="386"/>
        <v>0</v>
      </c>
      <c r="O4708" s="172">
        <f t="shared" si="383"/>
        <v>0</v>
      </c>
      <c r="P4708" s="172">
        <f t="shared" si="387"/>
        <v>0</v>
      </c>
    </row>
    <row r="4709" spans="12:16" ht="15" customHeight="1" x14ac:dyDescent="0.3">
      <c r="L4709" s="171" t="str">
        <f t="shared" si="385"/>
        <v>-</v>
      </c>
      <c r="M4709" s="172">
        <f t="shared" si="384"/>
        <v>0</v>
      </c>
      <c r="N4709" s="172">
        <f t="shared" si="386"/>
        <v>0</v>
      </c>
      <c r="O4709" s="172">
        <f t="shared" si="383"/>
        <v>0</v>
      </c>
      <c r="P4709" s="172">
        <f t="shared" si="387"/>
        <v>0</v>
      </c>
    </row>
    <row r="4710" spans="12:16" ht="15" customHeight="1" x14ac:dyDescent="0.3">
      <c r="L4710" s="171" t="str">
        <f t="shared" si="385"/>
        <v>-</v>
      </c>
      <c r="M4710" s="172">
        <f t="shared" si="384"/>
        <v>0</v>
      </c>
      <c r="N4710" s="172">
        <f t="shared" si="386"/>
        <v>0</v>
      </c>
      <c r="O4710" s="172">
        <f t="shared" si="383"/>
        <v>0</v>
      </c>
      <c r="P4710" s="172">
        <f t="shared" si="387"/>
        <v>0</v>
      </c>
    </row>
    <row r="4711" spans="12:16" ht="15" customHeight="1" x14ac:dyDescent="0.3">
      <c r="L4711" s="171" t="str">
        <f t="shared" si="385"/>
        <v>-</v>
      </c>
      <c r="M4711" s="172">
        <f t="shared" si="384"/>
        <v>0</v>
      </c>
      <c r="N4711" s="172">
        <f t="shared" si="386"/>
        <v>0</v>
      </c>
      <c r="O4711" s="172">
        <f t="shared" si="383"/>
        <v>0</v>
      </c>
      <c r="P4711" s="172">
        <f t="shared" si="387"/>
        <v>0</v>
      </c>
    </row>
    <row r="4712" spans="12:16" ht="15" customHeight="1" x14ac:dyDescent="0.3">
      <c r="L4712" s="171" t="str">
        <f t="shared" si="385"/>
        <v>-</v>
      </c>
      <c r="M4712" s="172">
        <f t="shared" si="384"/>
        <v>0</v>
      </c>
      <c r="N4712" s="172">
        <f t="shared" si="386"/>
        <v>0</v>
      </c>
      <c r="O4712" s="172">
        <f t="shared" si="383"/>
        <v>0</v>
      </c>
      <c r="P4712" s="172">
        <f t="shared" si="387"/>
        <v>0</v>
      </c>
    </row>
    <row r="4713" spans="12:16" ht="15" customHeight="1" x14ac:dyDescent="0.3">
      <c r="L4713" s="171" t="str">
        <f t="shared" si="385"/>
        <v>-</v>
      </c>
      <c r="M4713" s="172">
        <f t="shared" si="384"/>
        <v>0</v>
      </c>
      <c r="N4713" s="172">
        <f t="shared" si="386"/>
        <v>0</v>
      </c>
      <c r="O4713" s="172">
        <f t="shared" si="383"/>
        <v>0</v>
      </c>
      <c r="P4713" s="172">
        <f t="shared" si="387"/>
        <v>0</v>
      </c>
    </row>
    <row r="4714" spans="12:16" ht="15" customHeight="1" x14ac:dyDescent="0.3">
      <c r="L4714" s="171" t="str">
        <f t="shared" si="385"/>
        <v>-</v>
      </c>
      <c r="M4714" s="172">
        <f t="shared" si="384"/>
        <v>0</v>
      </c>
      <c r="N4714" s="172">
        <f t="shared" si="386"/>
        <v>0</v>
      </c>
      <c r="O4714" s="172">
        <f t="shared" si="383"/>
        <v>0</v>
      </c>
      <c r="P4714" s="172">
        <f t="shared" si="387"/>
        <v>0</v>
      </c>
    </row>
    <row r="4715" spans="12:16" ht="15" customHeight="1" x14ac:dyDescent="0.3">
      <c r="L4715" s="171" t="str">
        <f t="shared" si="385"/>
        <v>-</v>
      </c>
      <c r="M4715" s="172">
        <f t="shared" si="384"/>
        <v>0</v>
      </c>
      <c r="N4715" s="172">
        <f t="shared" si="386"/>
        <v>0</v>
      </c>
      <c r="O4715" s="172">
        <f t="shared" si="383"/>
        <v>0</v>
      </c>
      <c r="P4715" s="172">
        <f t="shared" si="387"/>
        <v>0</v>
      </c>
    </row>
    <row r="4716" spans="12:16" ht="15" customHeight="1" x14ac:dyDescent="0.3">
      <c r="L4716" s="171" t="str">
        <f t="shared" si="385"/>
        <v>-</v>
      </c>
      <c r="M4716" s="172">
        <f t="shared" si="384"/>
        <v>0</v>
      </c>
      <c r="N4716" s="172">
        <f t="shared" si="386"/>
        <v>0</v>
      </c>
      <c r="O4716" s="172">
        <f t="shared" si="383"/>
        <v>0</v>
      </c>
      <c r="P4716" s="172">
        <f t="shared" si="387"/>
        <v>0</v>
      </c>
    </row>
    <row r="4717" spans="12:16" ht="15" customHeight="1" x14ac:dyDescent="0.3">
      <c r="L4717" s="171" t="str">
        <f t="shared" si="385"/>
        <v>-</v>
      </c>
      <c r="M4717" s="172">
        <f t="shared" si="384"/>
        <v>0</v>
      </c>
      <c r="N4717" s="172">
        <f t="shared" si="386"/>
        <v>0</v>
      </c>
      <c r="O4717" s="172">
        <f t="shared" si="383"/>
        <v>0</v>
      </c>
      <c r="P4717" s="172">
        <f t="shared" si="387"/>
        <v>0</v>
      </c>
    </row>
    <row r="4718" spans="12:16" ht="15" customHeight="1" x14ac:dyDescent="0.3">
      <c r="L4718" s="171" t="str">
        <f t="shared" si="385"/>
        <v>-</v>
      </c>
      <c r="M4718" s="172">
        <f t="shared" si="384"/>
        <v>0</v>
      </c>
      <c r="N4718" s="172">
        <f t="shared" si="386"/>
        <v>0</v>
      </c>
      <c r="O4718" s="172">
        <f t="shared" si="383"/>
        <v>0</v>
      </c>
      <c r="P4718" s="172">
        <f t="shared" si="387"/>
        <v>0</v>
      </c>
    </row>
    <row r="4719" spans="12:16" ht="15" customHeight="1" x14ac:dyDescent="0.3">
      <c r="L4719" s="171" t="str">
        <f t="shared" si="385"/>
        <v>-</v>
      </c>
      <c r="M4719" s="172">
        <f t="shared" si="384"/>
        <v>0</v>
      </c>
      <c r="N4719" s="172">
        <f t="shared" si="386"/>
        <v>0</v>
      </c>
      <c r="O4719" s="172">
        <f t="shared" si="383"/>
        <v>0</v>
      </c>
      <c r="P4719" s="172">
        <f t="shared" si="387"/>
        <v>0</v>
      </c>
    </row>
    <row r="4720" spans="12:16" ht="15" customHeight="1" x14ac:dyDescent="0.3">
      <c r="L4720" s="171" t="str">
        <f t="shared" si="385"/>
        <v>-</v>
      </c>
      <c r="M4720" s="172">
        <f t="shared" si="384"/>
        <v>0</v>
      </c>
      <c r="N4720" s="172">
        <f t="shared" si="386"/>
        <v>0</v>
      </c>
      <c r="O4720" s="172">
        <f t="shared" si="383"/>
        <v>0</v>
      </c>
      <c r="P4720" s="172">
        <f t="shared" si="387"/>
        <v>0</v>
      </c>
    </row>
    <row r="4721" spans="12:16" ht="15" customHeight="1" x14ac:dyDescent="0.3">
      <c r="L4721" s="171" t="str">
        <f t="shared" si="385"/>
        <v>-</v>
      </c>
      <c r="M4721" s="172">
        <f t="shared" si="384"/>
        <v>0</v>
      </c>
      <c r="N4721" s="172">
        <f t="shared" si="386"/>
        <v>0</v>
      </c>
      <c r="O4721" s="172">
        <f t="shared" si="383"/>
        <v>0</v>
      </c>
      <c r="P4721" s="172">
        <f t="shared" si="387"/>
        <v>0</v>
      </c>
    </row>
    <row r="4722" spans="12:16" ht="15" customHeight="1" x14ac:dyDescent="0.3">
      <c r="L4722" s="171" t="str">
        <f t="shared" si="385"/>
        <v>-</v>
      </c>
      <c r="M4722" s="172">
        <f t="shared" si="384"/>
        <v>0</v>
      </c>
      <c r="N4722" s="172">
        <f t="shared" si="386"/>
        <v>0</v>
      </c>
      <c r="O4722" s="172">
        <f t="shared" si="383"/>
        <v>0</v>
      </c>
      <c r="P4722" s="172">
        <f t="shared" si="387"/>
        <v>0</v>
      </c>
    </row>
    <row r="4723" spans="12:16" ht="15" customHeight="1" x14ac:dyDescent="0.3">
      <c r="L4723" s="171" t="str">
        <f t="shared" si="385"/>
        <v>-</v>
      </c>
      <c r="M4723" s="172">
        <f t="shared" si="384"/>
        <v>0</v>
      </c>
      <c r="N4723" s="172">
        <f t="shared" si="386"/>
        <v>0</v>
      </c>
      <c r="O4723" s="172">
        <f t="shared" si="383"/>
        <v>0</v>
      </c>
      <c r="P4723" s="172">
        <f t="shared" si="387"/>
        <v>0</v>
      </c>
    </row>
    <row r="4724" spans="12:16" ht="15" customHeight="1" x14ac:dyDescent="0.3">
      <c r="L4724" s="171" t="str">
        <f t="shared" si="385"/>
        <v>-</v>
      </c>
      <c r="M4724" s="172">
        <f t="shared" si="384"/>
        <v>0</v>
      </c>
      <c r="N4724" s="172">
        <f t="shared" si="386"/>
        <v>0</v>
      </c>
      <c r="O4724" s="172">
        <f t="shared" si="383"/>
        <v>0</v>
      </c>
      <c r="P4724" s="172">
        <f t="shared" si="387"/>
        <v>0</v>
      </c>
    </row>
    <row r="4725" spans="12:16" ht="15" customHeight="1" x14ac:dyDescent="0.3">
      <c r="L4725" s="171" t="str">
        <f t="shared" si="385"/>
        <v>-</v>
      </c>
      <c r="M4725" s="172">
        <f t="shared" si="384"/>
        <v>0</v>
      </c>
      <c r="N4725" s="172">
        <f t="shared" si="386"/>
        <v>0</v>
      </c>
      <c r="O4725" s="172">
        <f t="shared" si="383"/>
        <v>0</v>
      </c>
      <c r="P4725" s="172">
        <f t="shared" si="387"/>
        <v>0</v>
      </c>
    </row>
    <row r="4726" spans="12:16" ht="15" customHeight="1" x14ac:dyDescent="0.3">
      <c r="L4726" s="171" t="str">
        <f t="shared" si="385"/>
        <v>-</v>
      </c>
      <c r="M4726" s="172">
        <f t="shared" si="384"/>
        <v>0</v>
      </c>
      <c r="N4726" s="172">
        <f t="shared" si="386"/>
        <v>0</v>
      </c>
      <c r="O4726" s="172">
        <f t="shared" si="383"/>
        <v>0</v>
      </c>
      <c r="P4726" s="172">
        <f t="shared" si="387"/>
        <v>0</v>
      </c>
    </row>
    <row r="4727" spans="12:16" ht="15" customHeight="1" x14ac:dyDescent="0.3">
      <c r="L4727" s="171" t="str">
        <f t="shared" si="385"/>
        <v>-</v>
      </c>
      <c r="M4727" s="172">
        <f t="shared" si="384"/>
        <v>0</v>
      </c>
      <c r="N4727" s="172">
        <f t="shared" si="386"/>
        <v>0</v>
      </c>
      <c r="O4727" s="172">
        <f t="shared" si="383"/>
        <v>0</v>
      </c>
      <c r="P4727" s="172">
        <f t="shared" si="387"/>
        <v>0</v>
      </c>
    </row>
    <row r="4728" spans="12:16" ht="15" customHeight="1" x14ac:dyDescent="0.3">
      <c r="L4728" s="171" t="str">
        <f t="shared" si="385"/>
        <v>-</v>
      </c>
      <c r="M4728" s="172">
        <f t="shared" si="384"/>
        <v>0</v>
      </c>
      <c r="N4728" s="172">
        <f t="shared" si="386"/>
        <v>0</v>
      </c>
      <c r="O4728" s="172">
        <f t="shared" si="383"/>
        <v>0</v>
      </c>
      <c r="P4728" s="172">
        <f t="shared" si="387"/>
        <v>0</v>
      </c>
    </row>
    <row r="4729" spans="12:16" ht="15" customHeight="1" x14ac:dyDescent="0.3">
      <c r="L4729" s="171" t="str">
        <f t="shared" si="385"/>
        <v>-</v>
      </c>
      <c r="M4729" s="172">
        <f t="shared" si="384"/>
        <v>0</v>
      </c>
      <c r="N4729" s="172">
        <f t="shared" si="386"/>
        <v>0</v>
      </c>
      <c r="O4729" s="172">
        <f t="shared" si="383"/>
        <v>0</v>
      </c>
      <c r="P4729" s="172">
        <f t="shared" si="387"/>
        <v>0</v>
      </c>
    </row>
    <row r="4730" spans="12:16" ht="15" customHeight="1" x14ac:dyDescent="0.3">
      <c r="L4730" s="171" t="str">
        <f t="shared" si="385"/>
        <v>-</v>
      </c>
      <c r="M4730" s="172">
        <f t="shared" si="384"/>
        <v>0</v>
      </c>
      <c r="N4730" s="172">
        <f t="shared" si="386"/>
        <v>0</v>
      </c>
      <c r="O4730" s="172">
        <f t="shared" si="383"/>
        <v>0</v>
      </c>
      <c r="P4730" s="172">
        <f t="shared" si="387"/>
        <v>0</v>
      </c>
    </row>
    <row r="4731" spans="12:16" ht="15" customHeight="1" x14ac:dyDescent="0.3">
      <c r="L4731" s="171" t="str">
        <f t="shared" si="385"/>
        <v>-</v>
      </c>
      <c r="M4731" s="172">
        <f t="shared" si="384"/>
        <v>0</v>
      </c>
      <c r="N4731" s="172">
        <f t="shared" si="386"/>
        <v>0</v>
      </c>
      <c r="O4731" s="172">
        <f t="shared" si="383"/>
        <v>0</v>
      </c>
      <c r="P4731" s="172">
        <f t="shared" si="387"/>
        <v>0</v>
      </c>
    </row>
    <row r="4732" spans="12:16" ht="15" customHeight="1" x14ac:dyDescent="0.3">
      <c r="L4732" s="171" t="str">
        <f t="shared" si="385"/>
        <v>-</v>
      </c>
      <c r="M4732" s="172">
        <f t="shared" si="384"/>
        <v>0</v>
      </c>
      <c r="N4732" s="172">
        <f t="shared" si="386"/>
        <v>0</v>
      </c>
      <c r="O4732" s="172">
        <f t="shared" si="383"/>
        <v>0</v>
      </c>
      <c r="P4732" s="172">
        <f t="shared" si="387"/>
        <v>0</v>
      </c>
    </row>
    <row r="4733" spans="12:16" ht="15" customHeight="1" x14ac:dyDescent="0.3">
      <c r="L4733" s="171" t="str">
        <f t="shared" si="385"/>
        <v>-</v>
      </c>
      <c r="M4733" s="172">
        <f t="shared" si="384"/>
        <v>0</v>
      </c>
      <c r="N4733" s="172">
        <f t="shared" si="386"/>
        <v>0</v>
      </c>
      <c r="O4733" s="172">
        <f t="shared" si="383"/>
        <v>0</v>
      </c>
      <c r="P4733" s="172">
        <f t="shared" si="387"/>
        <v>0</v>
      </c>
    </row>
    <row r="4734" spans="12:16" ht="15" customHeight="1" x14ac:dyDescent="0.3">
      <c r="L4734" s="171" t="str">
        <f t="shared" si="385"/>
        <v>-</v>
      </c>
      <c r="M4734" s="172">
        <f t="shared" si="384"/>
        <v>0</v>
      </c>
      <c r="N4734" s="172">
        <f t="shared" si="386"/>
        <v>0</v>
      </c>
      <c r="O4734" s="172">
        <f t="shared" si="383"/>
        <v>0</v>
      </c>
      <c r="P4734" s="172">
        <f t="shared" si="387"/>
        <v>0</v>
      </c>
    </row>
    <row r="4735" spans="12:16" ht="15" customHeight="1" x14ac:dyDescent="0.3">
      <c r="L4735" s="171" t="str">
        <f t="shared" si="385"/>
        <v>-</v>
      </c>
      <c r="M4735" s="172">
        <f t="shared" si="384"/>
        <v>0</v>
      </c>
      <c r="N4735" s="172">
        <f t="shared" si="386"/>
        <v>0</v>
      </c>
      <c r="O4735" s="172">
        <f t="shared" si="383"/>
        <v>0</v>
      </c>
      <c r="P4735" s="172">
        <f t="shared" si="387"/>
        <v>0</v>
      </c>
    </row>
    <row r="4736" spans="12:16" ht="15" customHeight="1" x14ac:dyDescent="0.3">
      <c r="L4736" s="171" t="str">
        <f t="shared" si="385"/>
        <v>-</v>
      </c>
      <c r="M4736" s="172">
        <f t="shared" si="384"/>
        <v>0</v>
      </c>
      <c r="N4736" s="172">
        <f t="shared" si="386"/>
        <v>0</v>
      </c>
      <c r="O4736" s="172">
        <f t="shared" si="383"/>
        <v>0</v>
      </c>
      <c r="P4736" s="172">
        <f t="shared" si="387"/>
        <v>0</v>
      </c>
    </row>
    <row r="4737" spans="12:16" ht="15" customHeight="1" x14ac:dyDescent="0.3">
      <c r="L4737" s="171" t="str">
        <f t="shared" si="385"/>
        <v>-</v>
      </c>
      <c r="M4737" s="172">
        <f t="shared" si="384"/>
        <v>0</v>
      </c>
      <c r="N4737" s="172">
        <f t="shared" si="386"/>
        <v>0</v>
      </c>
      <c r="O4737" s="172">
        <f t="shared" si="383"/>
        <v>0</v>
      </c>
      <c r="P4737" s="172">
        <f t="shared" si="387"/>
        <v>0</v>
      </c>
    </row>
    <row r="4738" spans="12:16" ht="15" customHeight="1" x14ac:dyDescent="0.3">
      <c r="L4738" s="171" t="str">
        <f t="shared" si="385"/>
        <v>-</v>
      </c>
      <c r="M4738" s="172">
        <f t="shared" si="384"/>
        <v>0</v>
      </c>
      <c r="N4738" s="172">
        <f t="shared" si="386"/>
        <v>0</v>
      </c>
      <c r="O4738" s="172">
        <f t="shared" si="383"/>
        <v>0</v>
      </c>
      <c r="P4738" s="172">
        <f t="shared" si="387"/>
        <v>0</v>
      </c>
    </row>
    <row r="4739" spans="12:16" ht="15" customHeight="1" x14ac:dyDescent="0.3">
      <c r="L4739" s="171" t="str">
        <f t="shared" si="385"/>
        <v>-</v>
      </c>
      <c r="M4739" s="172">
        <f t="shared" si="384"/>
        <v>0</v>
      </c>
      <c r="N4739" s="172">
        <f t="shared" si="386"/>
        <v>0</v>
      </c>
      <c r="O4739" s="172">
        <f t="shared" si="383"/>
        <v>0</v>
      </c>
      <c r="P4739" s="172">
        <f t="shared" si="387"/>
        <v>0</v>
      </c>
    </row>
    <row r="4740" spans="12:16" ht="15" customHeight="1" x14ac:dyDescent="0.3">
      <c r="L4740" s="171" t="str">
        <f t="shared" si="385"/>
        <v>-</v>
      </c>
      <c r="M4740" s="172">
        <f t="shared" si="384"/>
        <v>0</v>
      </c>
      <c r="N4740" s="172">
        <f t="shared" si="386"/>
        <v>0</v>
      </c>
      <c r="O4740" s="172">
        <f t="shared" si="383"/>
        <v>0</v>
      </c>
      <c r="P4740" s="172">
        <f t="shared" si="387"/>
        <v>0</v>
      </c>
    </row>
    <row r="4741" spans="12:16" ht="15" customHeight="1" x14ac:dyDescent="0.3">
      <c r="L4741" s="171" t="str">
        <f t="shared" si="385"/>
        <v>-</v>
      </c>
      <c r="M4741" s="172">
        <f t="shared" si="384"/>
        <v>0</v>
      </c>
      <c r="N4741" s="172">
        <f t="shared" si="386"/>
        <v>0</v>
      </c>
      <c r="O4741" s="172">
        <f t="shared" si="383"/>
        <v>0</v>
      </c>
      <c r="P4741" s="172">
        <f t="shared" si="387"/>
        <v>0</v>
      </c>
    </row>
    <row r="4742" spans="12:16" ht="15" customHeight="1" x14ac:dyDescent="0.3">
      <c r="L4742" s="171" t="str">
        <f t="shared" si="385"/>
        <v>-</v>
      </c>
      <c r="M4742" s="172">
        <f t="shared" si="384"/>
        <v>0</v>
      </c>
      <c r="N4742" s="172">
        <f t="shared" si="386"/>
        <v>0</v>
      </c>
      <c r="O4742" s="172">
        <f t="shared" si="383"/>
        <v>0</v>
      </c>
      <c r="P4742" s="172">
        <f t="shared" si="387"/>
        <v>0</v>
      </c>
    </row>
    <row r="4743" spans="12:16" ht="15" customHeight="1" x14ac:dyDescent="0.3">
      <c r="L4743" s="171" t="str">
        <f t="shared" si="385"/>
        <v>-</v>
      </c>
      <c r="M4743" s="172">
        <f t="shared" si="384"/>
        <v>0</v>
      </c>
      <c r="N4743" s="172">
        <f t="shared" si="386"/>
        <v>0</v>
      </c>
      <c r="O4743" s="172">
        <f t="shared" si="383"/>
        <v>0</v>
      </c>
      <c r="P4743" s="172">
        <f t="shared" si="387"/>
        <v>0</v>
      </c>
    </row>
    <row r="4744" spans="12:16" ht="15" customHeight="1" x14ac:dyDescent="0.3">
      <c r="L4744" s="171" t="str">
        <f t="shared" si="385"/>
        <v>-</v>
      </c>
      <c r="M4744" s="172">
        <f t="shared" si="384"/>
        <v>0</v>
      </c>
      <c r="N4744" s="172">
        <f t="shared" si="386"/>
        <v>0</v>
      </c>
      <c r="O4744" s="172">
        <f t="shared" si="383"/>
        <v>0</v>
      </c>
      <c r="P4744" s="172">
        <f t="shared" si="387"/>
        <v>0</v>
      </c>
    </row>
    <row r="4745" spans="12:16" ht="15" customHeight="1" x14ac:dyDescent="0.3">
      <c r="L4745" s="171" t="str">
        <f t="shared" si="385"/>
        <v>-</v>
      </c>
      <c r="M4745" s="172">
        <f t="shared" si="384"/>
        <v>0</v>
      </c>
      <c r="N4745" s="172">
        <f t="shared" si="386"/>
        <v>0</v>
      </c>
      <c r="O4745" s="172">
        <f t="shared" si="383"/>
        <v>0</v>
      </c>
      <c r="P4745" s="172">
        <f t="shared" si="387"/>
        <v>0</v>
      </c>
    </row>
    <row r="4746" spans="12:16" ht="15" customHeight="1" x14ac:dyDescent="0.3">
      <c r="L4746" s="171" t="str">
        <f t="shared" si="385"/>
        <v>-</v>
      </c>
      <c r="M4746" s="172">
        <f t="shared" si="384"/>
        <v>0</v>
      </c>
      <c r="N4746" s="172">
        <f t="shared" si="386"/>
        <v>0</v>
      </c>
      <c r="O4746" s="172">
        <f t="shared" si="383"/>
        <v>0</v>
      </c>
      <c r="P4746" s="172">
        <f t="shared" si="387"/>
        <v>0</v>
      </c>
    </row>
    <row r="4747" spans="12:16" ht="15" customHeight="1" x14ac:dyDescent="0.3">
      <c r="L4747" s="171" t="str">
        <f t="shared" si="385"/>
        <v>-</v>
      </c>
      <c r="M4747" s="172">
        <f t="shared" si="384"/>
        <v>0</v>
      </c>
      <c r="N4747" s="172">
        <f t="shared" si="386"/>
        <v>0</v>
      </c>
      <c r="O4747" s="172">
        <f t="shared" ref="O4747:O4810" si="388">IFERROR(IF(ISNUMBER(N4746),N4746,$E$8)*IF(L4747&gt;=$J$8,$E$12,$E$12)/IF(MOD(YEAR(L4747),4),365,366)*IF(ISBLANK(L4746),L4747-$F$5,L4747-L4746),0)</f>
        <v>0</v>
      </c>
      <c r="P4747" s="172">
        <f t="shared" si="387"/>
        <v>0</v>
      </c>
    </row>
    <row r="4748" spans="12:16" ht="15" customHeight="1" x14ac:dyDescent="0.3">
      <c r="L4748" s="171" t="str">
        <f t="shared" si="385"/>
        <v>-</v>
      </c>
      <c r="M4748" s="172">
        <f t="shared" si="384"/>
        <v>0</v>
      </c>
      <c r="N4748" s="172">
        <f t="shared" si="386"/>
        <v>0</v>
      </c>
      <c r="O4748" s="172">
        <f t="shared" si="388"/>
        <v>0</v>
      </c>
      <c r="P4748" s="172">
        <f t="shared" si="387"/>
        <v>0</v>
      </c>
    </row>
    <row r="4749" spans="12:16" ht="15" customHeight="1" x14ac:dyDescent="0.3">
      <c r="L4749" s="171" t="str">
        <f t="shared" si="385"/>
        <v>-</v>
      </c>
      <c r="M4749" s="172">
        <f t="shared" si="384"/>
        <v>0</v>
      </c>
      <c r="N4749" s="172">
        <f t="shared" si="386"/>
        <v>0</v>
      </c>
      <c r="O4749" s="172">
        <f t="shared" si="388"/>
        <v>0</v>
      </c>
      <c r="P4749" s="172">
        <f t="shared" si="387"/>
        <v>0</v>
      </c>
    </row>
    <row r="4750" spans="12:16" ht="15" customHeight="1" x14ac:dyDescent="0.3">
      <c r="L4750" s="171" t="str">
        <f t="shared" si="385"/>
        <v>-</v>
      </c>
      <c r="M4750" s="172">
        <f t="shared" si="384"/>
        <v>0</v>
      </c>
      <c r="N4750" s="172">
        <f t="shared" si="386"/>
        <v>0</v>
      </c>
      <c r="O4750" s="172">
        <f t="shared" si="388"/>
        <v>0</v>
      </c>
      <c r="P4750" s="172">
        <f t="shared" si="387"/>
        <v>0</v>
      </c>
    </row>
    <row r="4751" spans="12:16" ht="15" customHeight="1" x14ac:dyDescent="0.3">
      <c r="L4751" s="171" t="str">
        <f t="shared" si="385"/>
        <v>-</v>
      </c>
      <c r="M4751" s="172">
        <f t="shared" si="384"/>
        <v>0</v>
      </c>
      <c r="N4751" s="172">
        <f t="shared" si="386"/>
        <v>0</v>
      </c>
      <c r="O4751" s="172">
        <f t="shared" si="388"/>
        <v>0</v>
      </c>
      <c r="P4751" s="172">
        <f t="shared" si="387"/>
        <v>0</v>
      </c>
    </row>
    <row r="4752" spans="12:16" ht="15" customHeight="1" x14ac:dyDescent="0.3">
      <c r="L4752" s="171" t="str">
        <f t="shared" si="385"/>
        <v>-</v>
      </c>
      <c r="M4752" s="172">
        <f t="shared" si="384"/>
        <v>0</v>
      </c>
      <c r="N4752" s="172">
        <f t="shared" si="386"/>
        <v>0</v>
      </c>
      <c r="O4752" s="172">
        <f t="shared" si="388"/>
        <v>0</v>
      </c>
      <c r="P4752" s="172">
        <f t="shared" si="387"/>
        <v>0</v>
      </c>
    </row>
    <row r="4753" spans="12:16" ht="15" customHeight="1" x14ac:dyDescent="0.3">
      <c r="L4753" s="171" t="str">
        <f t="shared" si="385"/>
        <v>-</v>
      </c>
      <c r="M4753" s="172">
        <f t="shared" si="384"/>
        <v>0</v>
      </c>
      <c r="N4753" s="172">
        <f t="shared" si="386"/>
        <v>0</v>
      </c>
      <c r="O4753" s="172">
        <f t="shared" si="388"/>
        <v>0</v>
      </c>
      <c r="P4753" s="172">
        <f t="shared" si="387"/>
        <v>0</v>
      </c>
    </row>
    <row r="4754" spans="12:16" ht="15" customHeight="1" x14ac:dyDescent="0.3">
      <c r="L4754" s="171" t="str">
        <f t="shared" si="385"/>
        <v>-</v>
      </c>
      <c r="M4754" s="172">
        <f t="shared" si="384"/>
        <v>0</v>
      </c>
      <c r="N4754" s="172">
        <f t="shared" si="386"/>
        <v>0</v>
      </c>
      <c r="O4754" s="172">
        <f t="shared" si="388"/>
        <v>0</v>
      </c>
      <c r="P4754" s="172">
        <f t="shared" si="387"/>
        <v>0</v>
      </c>
    </row>
    <row r="4755" spans="12:16" ht="15" customHeight="1" x14ac:dyDescent="0.3">
      <c r="L4755" s="171" t="str">
        <f t="shared" si="385"/>
        <v>-</v>
      </c>
      <c r="M4755" s="172">
        <f t="shared" ref="M4755:M4818" si="389">IFERROR(VLOOKUP(L4755,$B$19:$E$80,4,FALSE),0)</f>
        <v>0</v>
      </c>
      <c r="N4755" s="172">
        <f t="shared" si="386"/>
        <v>0</v>
      </c>
      <c r="O4755" s="172">
        <f t="shared" si="388"/>
        <v>0</v>
      </c>
      <c r="P4755" s="172">
        <f t="shared" si="387"/>
        <v>0</v>
      </c>
    </row>
    <row r="4756" spans="12:16" ht="15" customHeight="1" x14ac:dyDescent="0.3">
      <c r="L4756" s="171" t="str">
        <f t="shared" ref="L4756:L4819" si="390">IFERROR(IF(MAX(L4755+1,$F$5+1)&gt;$J$10,"-",MAX(L4755+1,$F$5+1)),"-")</f>
        <v>-</v>
      </c>
      <c r="M4756" s="172">
        <f t="shared" si="389"/>
        <v>0</v>
      </c>
      <c r="N4756" s="172">
        <f t="shared" ref="N4756:N4819" si="391">IF(ISNUMBER(N4755),N4755-M4756,$E$8)</f>
        <v>0</v>
      </c>
      <c r="O4756" s="172">
        <f t="shared" si="388"/>
        <v>0</v>
      </c>
      <c r="P4756" s="172">
        <f t="shared" ref="P4756:P4819" si="392">IFERROR(IF(ISNUMBER(N4755),N4755,$E$8)*3%/IF(MOD(YEAR(L4756),4),365,366)*IF(ISBLANK(L4755),(L4756-$F$5),L4756-L4755),0)</f>
        <v>0</v>
      </c>
    </row>
    <row r="4757" spans="12:16" ht="15" customHeight="1" x14ac:dyDescent="0.3">
      <c r="L4757" s="171" t="str">
        <f t="shared" si="390"/>
        <v>-</v>
      </c>
      <c r="M4757" s="172">
        <f t="shared" si="389"/>
        <v>0</v>
      </c>
      <c r="N4757" s="172">
        <f t="shared" si="391"/>
        <v>0</v>
      </c>
      <c r="O4757" s="172">
        <f t="shared" si="388"/>
        <v>0</v>
      </c>
      <c r="P4757" s="172">
        <f t="shared" si="392"/>
        <v>0</v>
      </c>
    </row>
    <row r="4758" spans="12:16" ht="15" customHeight="1" x14ac:dyDescent="0.3">
      <c r="L4758" s="171" t="str">
        <f t="shared" si="390"/>
        <v>-</v>
      </c>
      <c r="M4758" s="172">
        <f t="shared" si="389"/>
        <v>0</v>
      </c>
      <c r="N4758" s="172">
        <f t="shared" si="391"/>
        <v>0</v>
      </c>
      <c r="O4758" s="172">
        <f t="shared" si="388"/>
        <v>0</v>
      </c>
      <c r="P4758" s="172">
        <f t="shared" si="392"/>
        <v>0</v>
      </c>
    </row>
    <row r="4759" spans="12:16" ht="15" customHeight="1" x14ac:dyDescent="0.3">
      <c r="L4759" s="171" t="str">
        <f t="shared" si="390"/>
        <v>-</v>
      </c>
      <c r="M4759" s="172">
        <f t="shared" si="389"/>
        <v>0</v>
      </c>
      <c r="N4759" s="172">
        <f t="shared" si="391"/>
        <v>0</v>
      </c>
      <c r="O4759" s="172">
        <f t="shared" si="388"/>
        <v>0</v>
      </c>
      <c r="P4759" s="172">
        <f t="shared" si="392"/>
        <v>0</v>
      </c>
    </row>
    <row r="4760" spans="12:16" ht="15" customHeight="1" x14ac:dyDescent="0.3">
      <c r="L4760" s="171" t="str">
        <f t="shared" si="390"/>
        <v>-</v>
      </c>
      <c r="M4760" s="172">
        <f t="shared" si="389"/>
        <v>0</v>
      </c>
      <c r="N4760" s="172">
        <f t="shared" si="391"/>
        <v>0</v>
      </c>
      <c r="O4760" s="172">
        <f t="shared" si="388"/>
        <v>0</v>
      </c>
      <c r="P4760" s="172">
        <f t="shared" si="392"/>
        <v>0</v>
      </c>
    </row>
    <row r="4761" spans="12:16" ht="15" customHeight="1" x14ac:dyDescent="0.3">
      <c r="L4761" s="171" t="str">
        <f t="shared" si="390"/>
        <v>-</v>
      </c>
      <c r="M4761" s="172">
        <f t="shared" si="389"/>
        <v>0</v>
      </c>
      <c r="N4761" s="172">
        <f t="shared" si="391"/>
        <v>0</v>
      </c>
      <c r="O4761" s="172">
        <f t="shared" si="388"/>
        <v>0</v>
      </c>
      <c r="P4761" s="172">
        <f t="shared" si="392"/>
        <v>0</v>
      </c>
    </row>
    <row r="4762" spans="12:16" ht="15" customHeight="1" x14ac:dyDescent="0.3">
      <c r="L4762" s="171" t="str">
        <f t="shared" si="390"/>
        <v>-</v>
      </c>
      <c r="M4762" s="172">
        <f t="shared" si="389"/>
        <v>0</v>
      </c>
      <c r="N4762" s="172">
        <f t="shared" si="391"/>
        <v>0</v>
      </c>
      <c r="O4762" s="172">
        <f t="shared" si="388"/>
        <v>0</v>
      </c>
      <c r="P4762" s="172">
        <f t="shared" si="392"/>
        <v>0</v>
      </c>
    </row>
    <row r="4763" spans="12:16" ht="15" customHeight="1" x14ac:dyDescent="0.3">
      <c r="L4763" s="171" t="str">
        <f t="shared" si="390"/>
        <v>-</v>
      </c>
      <c r="M4763" s="172">
        <f t="shared" si="389"/>
        <v>0</v>
      </c>
      <c r="N4763" s="172">
        <f t="shared" si="391"/>
        <v>0</v>
      </c>
      <c r="O4763" s="172">
        <f t="shared" si="388"/>
        <v>0</v>
      </c>
      <c r="P4763" s="172">
        <f t="shared" si="392"/>
        <v>0</v>
      </c>
    </row>
    <row r="4764" spans="12:16" ht="15" customHeight="1" x14ac:dyDescent="0.3">
      <c r="L4764" s="171" t="str">
        <f t="shared" si="390"/>
        <v>-</v>
      </c>
      <c r="M4764" s="172">
        <f t="shared" si="389"/>
        <v>0</v>
      </c>
      <c r="N4764" s="172">
        <f t="shared" si="391"/>
        <v>0</v>
      </c>
      <c r="O4764" s="172">
        <f t="shared" si="388"/>
        <v>0</v>
      </c>
      <c r="P4764" s="172">
        <f t="shared" si="392"/>
        <v>0</v>
      </c>
    </row>
    <row r="4765" spans="12:16" ht="15" customHeight="1" x14ac:dyDescent="0.3">
      <c r="L4765" s="171" t="str">
        <f t="shared" si="390"/>
        <v>-</v>
      </c>
      <c r="M4765" s="172">
        <f t="shared" si="389"/>
        <v>0</v>
      </c>
      <c r="N4765" s="172">
        <f t="shared" si="391"/>
        <v>0</v>
      </c>
      <c r="O4765" s="172">
        <f t="shared" si="388"/>
        <v>0</v>
      </c>
      <c r="P4765" s="172">
        <f t="shared" si="392"/>
        <v>0</v>
      </c>
    </row>
    <row r="4766" spans="12:16" ht="15" customHeight="1" x14ac:dyDescent="0.3">
      <c r="L4766" s="171" t="str">
        <f t="shared" si="390"/>
        <v>-</v>
      </c>
      <c r="M4766" s="172">
        <f t="shared" si="389"/>
        <v>0</v>
      </c>
      <c r="N4766" s="172">
        <f t="shared" si="391"/>
        <v>0</v>
      </c>
      <c r="O4766" s="172">
        <f t="shared" si="388"/>
        <v>0</v>
      </c>
      <c r="P4766" s="172">
        <f t="shared" si="392"/>
        <v>0</v>
      </c>
    </row>
    <row r="4767" spans="12:16" ht="15" customHeight="1" x14ac:dyDescent="0.3">
      <c r="L4767" s="171" t="str">
        <f t="shared" si="390"/>
        <v>-</v>
      </c>
      <c r="M4767" s="172">
        <f t="shared" si="389"/>
        <v>0</v>
      </c>
      <c r="N4767" s="172">
        <f t="shared" si="391"/>
        <v>0</v>
      </c>
      <c r="O4767" s="172">
        <f t="shared" si="388"/>
        <v>0</v>
      </c>
      <c r="P4767" s="172">
        <f t="shared" si="392"/>
        <v>0</v>
      </c>
    </row>
    <row r="4768" spans="12:16" ht="15" customHeight="1" x14ac:dyDescent="0.3">
      <c r="L4768" s="171" t="str">
        <f t="shared" si="390"/>
        <v>-</v>
      </c>
      <c r="M4768" s="172">
        <f t="shared" si="389"/>
        <v>0</v>
      </c>
      <c r="N4768" s="172">
        <f t="shared" si="391"/>
        <v>0</v>
      </c>
      <c r="O4768" s="172">
        <f t="shared" si="388"/>
        <v>0</v>
      </c>
      <c r="P4768" s="172">
        <f t="shared" si="392"/>
        <v>0</v>
      </c>
    </row>
    <row r="4769" spans="12:16" ht="15" customHeight="1" x14ac:dyDescent="0.3">
      <c r="L4769" s="171" t="str">
        <f t="shared" si="390"/>
        <v>-</v>
      </c>
      <c r="M4769" s="172">
        <f t="shared" si="389"/>
        <v>0</v>
      </c>
      <c r="N4769" s="172">
        <f t="shared" si="391"/>
        <v>0</v>
      </c>
      <c r="O4769" s="172">
        <f t="shared" si="388"/>
        <v>0</v>
      </c>
      <c r="P4769" s="172">
        <f t="shared" si="392"/>
        <v>0</v>
      </c>
    </row>
    <row r="4770" spans="12:16" ht="15" customHeight="1" x14ac:dyDescent="0.3">
      <c r="L4770" s="171" t="str">
        <f t="shared" si="390"/>
        <v>-</v>
      </c>
      <c r="M4770" s="172">
        <f t="shared" si="389"/>
        <v>0</v>
      </c>
      <c r="N4770" s="172">
        <f t="shared" si="391"/>
        <v>0</v>
      </c>
      <c r="O4770" s="172">
        <f t="shared" si="388"/>
        <v>0</v>
      </c>
      <c r="P4770" s="172">
        <f t="shared" si="392"/>
        <v>0</v>
      </c>
    </row>
    <row r="4771" spans="12:16" ht="15" customHeight="1" x14ac:dyDescent="0.3">
      <c r="L4771" s="171" t="str">
        <f t="shared" si="390"/>
        <v>-</v>
      </c>
      <c r="M4771" s="172">
        <f t="shared" si="389"/>
        <v>0</v>
      </c>
      <c r="N4771" s="172">
        <f t="shared" si="391"/>
        <v>0</v>
      </c>
      <c r="O4771" s="172">
        <f t="shared" si="388"/>
        <v>0</v>
      </c>
      <c r="P4771" s="172">
        <f t="shared" si="392"/>
        <v>0</v>
      </c>
    </row>
    <row r="4772" spans="12:16" ht="15" customHeight="1" x14ac:dyDescent="0.3">
      <c r="L4772" s="171" t="str">
        <f t="shared" si="390"/>
        <v>-</v>
      </c>
      <c r="M4772" s="172">
        <f t="shared" si="389"/>
        <v>0</v>
      </c>
      <c r="N4772" s="172">
        <f t="shared" si="391"/>
        <v>0</v>
      </c>
      <c r="O4772" s="172">
        <f t="shared" si="388"/>
        <v>0</v>
      </c>
      <c r="P4772" s="172">
        <f t="shared" si="392"/>
        <v>0</v>
      </c>
    </row>
    <row r="4773" spans="12:16" ht="15" customHeight="1" x14ac:dyDescent="0.3">
      <c r="L4773" s="171" t="str">
        <f t="shared" si="390"/>
        <v>-</v>
      </c>
      <c r="M4773" s="172">
        <f t="shared" si="389"/>
        <v>0</v>
      </c>
      <c r="N4773" s="172">
        <f t="shared" si="391"/>
        <v>0</v>
      </c>
      <c r="O4773" s="172">
        <f t="shared" si="388"/>
        <v>0</v>
      </c>
      <c r="P4773" s="172">
        <f t="shared" si="392"/>
        <v>0</v>
      </c>
    </row>
    <row r="4774" spans="12:16" ht="15" customHeight="1" x14ac:dyDescent="0.3">
      <c r="L4774" s="171" t="str">
        <f t="shared" si="390"/>
        <v>-</v>
      </c>
      <c r="M4774" s="172">
        <f t="shared" si="389"/>
        <v>0</v>
      </c>
      <c r="N4774" s="172">
        <f t="shared" si="391"/>
        <v>0</v>
      </c>
      <c r="O4774" s="172">
        <f t="shared" si="388"/>
        <v>0</v>
      </c>
      <c r="P4774" s="172">
        <f t="shared" si="392"/>
        <v>0</v>
      </c>
    </row>
    <row r="4775" spans="12:16" ht="15" customHeight="1" x14ac:dyDescent="0.3">
      <c r="L4775" s="171" t="str">
        <f t="shared" si="390"/>
        <v>-</v>
      </c>
      <c r="M4775" s="172">
        <f t="shared" si="389"/>
        <v>0</v>
      </c>
      <c r="N4775" s="172">
        <f t="shared" si="391"/>
        <v>0</v>
      </c>
      <c r="O4775" s="172">
        <f t="shared" si="388"/>
        <v>0</v>
      </c>
      <c r="P4775" s="172">
        <f t="shared" si="392"/>
        <v>0</v>
      </c>
    </row>
    <row r="4776" spans="12:16" ht="15" customHeight="1" x14ac:dyDescent="0.3">
      <c r="L4776" s="171" t="str">
        <f t="shared" si="390"/>
        <v>-</v>
      </c>
      <c r="M4776" s="172">
        <f t="shared" si="389"/>
        <v>0</v>
      </c>
      <c r="N4776" s="172">
        <f t="shared" si="391"/>
        <v>0</v>
      </c>
      <c r="O4776" s="172">
        <f t="shared" si="388"/>
        <v>0</v>
      </c>
      <c r="P4776" s="172">
        <f t="shared" si="392"/>
        <v>0</v>
      </c>
    </row>
    <row r="4777" spans="12:16" ht="15" customHeight="1" x14ac:dyDescent="0.3">
      <c r="L4777" s="171" t="str">
        <f t="shared" si="390"/>
        <v>-</v>
      </c>
      <c r="M4777" s="172">
        <f t="shared" si="389"/>
        <v>0</v>
      </c>
      <c r="N4777" s="172">
        <f t="shared" si="391"/>
        <v>0</v>
      </c>
      <c r="O4777" s="172">
        <f t="shared" si="388"/>
        <v>0</v>
      </c>
      <c r="P4777" s="172">
        <f t="shared" si="392"/>
        <v>0</v>
      </c>
    </row>
    <row r="4778" spans="12:16" ht="15" customHeight="1" x14ac:dyDescent="0.3">
      <c r="L4778" s="171" t="str">
        <f t="shared" si="390"/>
        <v>-</v>
      </c>
      <c r="M4778" s="172">
        <f t="shared" si="389"/>
        <v>0</v>
      </c>
      <c r="N4778" s="172">
        <f t="shared" si="391"/>
        <v>0</v>
      </c>
      <c r="O4778" s="172">
        <f t="shared" si="388"/>
        <v>0</v>
      </c>
      <c r="P4778" s="172">
        <f t="shared" si="392"/>
        <v>0</v>
      </c>
    </row>
    <row r="4779" spans="12:16" ht="15" customHeight="1" x14ac:dyDescent="0.3">
      <c r="L4779" s="171" t="str">
        <f t="shared" si="390"/>
        <v>-</v>
      </c>
      <c r="M4779" s="172">
        <f t="shared" si="389"/>
        <v>0</v>
      </c>
      <c r="N4779" s="172">
        <f t="shared" si="391"/>
        <v>0</v>
      </c>
      <c r="O4779" s="172">
        <f t="shared" si="388"/>
        <v>0</v>
      </c>
      <c r="P4779" s="172">
        <f t="shared" si="392"/>
        <v>0</v>
      </c>
    </row>
    <row r="4780" spans="12:16" ht="15" customHeight="1" x14ac:dyDescent="0.3">
      <c r="L4780" s="171" t="str">
        <f t="shared" si="390"/>
        <v>-</v>
      </c>
      <c r="M4780" s="172">
        <f t="shared" si="389"/>
        <v>0</v>
      </c>
      <c r="N4780" s="172">
        <f t="shared" si="391"/>
        <v>0</v>
      </c>
      <c r="O4780" s="172">
        <f t="shared" si="388"/>
        <v>0</v>
      </c>
      <c r="P4780" s="172">
        <f t="shared" si="392"/>
        <v>0</v>
      </c>
    </row>
    <row r="4781" spans="12:16" ht="15" customHeight="1" x14ac:dyDescent="0.3">
      <c r="L4781" s="171" t="str">
        <f t="shared" si="390"/>
        <v>-</v>
      </c>
      <c r="M4781" s="172">
        <f t="shared" si="389"/>
        <v>0</v>
      </c>
      <c r="N4781" s="172">
        <f t="shared" si="391"/>
        <v>0</v>
      </c>
      <c r="O4781" s="172">
        <f t="shared" si="388"/>
        <v>0</v>
      </c>
      <c r="P4781" s="172">
        <f t="shared" si="392"/>
        <v>0</v>
      </c>
    </row>
    <row r="4782" spans="12:16" ht="15" customHeight="1" x14ac:dyDescent="0.3">
      <c r="L4782" s="171" t="str">
        <f t="shared" si="390"/>
        <v>-</v>
      </c>
      <c r="M4782" s="172">
        <f t="shared" si="389"/>
        <v>0</v>
      </c>
      <c r="N4782" s="172">
        <f t="shared" si="391"/>
        <v>0</v>
      </c>
      <c r="O4782" s="172">
        <f t="shared" si="388"/>
        <v>0</v>
      </c>
      <c r="P4782" s="172">
        <f t="shared" si="392"/>
        <v>0</v>
      </c>
    </row>
    <row r="4783" spans="12:16" ht="15" customHeight="1" x14ac:dyDescent="0.3">
      <c r="L4783" s="171" t="str">
        <f t="shared" si="390"/>
        <v>-</v>
      </c>
      <c r="M4783" s="172">
        <f t="shared" si="389"/>
        <v>0</v>
      </c>
      <c r="N4783" s="172">
        <f t="shared" si="391"/>
        <v>0</v>
      </c>
      <c r="O4783" s="172">
        <f t="shared" si="388"/>
        <v>0</v>
      </c>
      <c r="P4783" s="172">
        <f t="shared" si="392"/>
        <v>0</v>
      </c>
    </row>
    <row r="4784" spans="12:16" ht="15" customHeight="1" x14ac:dyDescent="0.3">
      <c r="L4784" s="171" t="str">
        <f t="shared" si="390"/>
        <v>-</v>
      </c>
      <c r="M4784" s="172">
        <f t="shared" si="389"/>
        <v>0</v>
      </c>
      <c r="N4784" s="172">
        <f t="shared" si="391"/>
        <v>0</v>
      </c>
      <c r="O4784" s="172">
        <f t="shared" si="388"/>
        <v>0</v>
      </c>
      <c r="P4784" s="172">
        <f t="shared" si="392"/>
        <v>0</v>
      </c>
    </row>
    <row r="4785" spans="12:16" ht="15" customHeight="1" x14ac:dyDescent="0.3">
      <c r="L4785" s="171" t="str">
        <f t="shared" si="390"/>
        <v>-</v>
      </c>
      <c r="M4785" s="172">
        <f t="shared" si="389"/>
        <v>0</v>
      </c>
      <c r="N4785" s="172">
        <f t="shared" si="391"/>
        <v>0</v>
      </c>
      <c r="O4785" s="172">
        <f t="shared" si="388"/>
        <v>0</v>
      </c>
      <c r="P4785" s="172">
        <f t="shared" si="392"/>
        <v>0</v>
      </c>
    </row>
    <row r="4786" spans="12:16" ht="15" customHeight="1" x14ac:dyDescent="0.3">
      <c r="L4786" s="171" t="str">
        <f t="shared" si="390"/>
        <v>-</v>
      </c>
      <c r="M4786" s="172">
        <f t="shared" si="389"/>
        <v>0</v>
      </c>
      <c r="N4786" s="172">
        <f t="shared" si="391"/>
        <v>0</v>
      </c>
      <c r="O4786" s="172">
        <f t="shared" si="388"/>
        <v>0</v>
      </c>
      <c r="P4786" s="172">
        <f t="shared" si="392"/>
        <v>0</v>
      </c>
    </row>
    <row r="4787" spans="12:16" ht="15" customHeight="1" x14ac:dyDescent="0.3">
      <c r="L4787" s="171" t="str">
        <f t="shared" si="390"/>
        <v>-</v>
      </c>
      <c r="M4787" s="172">
        <f t="shared" si="389"/>
        <v>0</v>
      </c>
      <c r="N4787" s="172">
        <f t="shared" si="391"/>
        <v>0</v>
      </c>
      <c r="O4787" s="172">
        <f t="shared" si="388"/>
        <v>0</v>
      </c>
      <c r="P4787" s="172">
        <f t="shared" si="392"/>
        <v>0</v>
      </c>
    </row>
    <row r="4788" spans="12:16" ht="15" customHeight="1" x14ac:dyDescent="0.3">
      <c r="L4788" s="171" t="str">
        <f t="shared" si="390"/>
        <v>-</v>
      </c>
      <c r="M4788" s="172">
        <f t="shared" si="389"/>
        <v>0</v>
      </c>
      <c r="N4788" s="172">
        <f t="shared" si="391"/>
        <v>0</v>
      </c>
      <c r="O4788" s="172">
        <f t="shared" si="388"/>
        <v>0</v>
      </c>
      <c r="P4788" s="172">
        <f t="shared" si="392"/>
        <v>0</v>
      </c>
    </row>
    <row r="4789" spans="12:16" ht="15" customHeight="1" x14ac:dyDescent="0.3">
      <c r="L4789" s="171" t="str">
        <f t="shared" si="390"/>
        <v>-</v>
      </c>
      <c r="M4789" s="172">
        <f t="shared" si="389"/>
        <v>0</v>
      </c>
      <c r="N4789" s="172">
        <f t="shared" si="391"/>
        <v>0</v>
      </c>
      <c r="O4789" s="172">
        <f t="shared" si="388"/>
        <v>0</v>
      </c>
      <c r="P4789" s="172">
        <f t="shared" si="392"/>
        <v>0</v>
      </c>
    </row>
    <row r="4790" spans="12:16" ht="15" customHeight="1" x14ac:dyDescent="0.3">
      <c r="L4790" s="171" t="str">
        <f t="shared" si="390"/>
        <v>-</v>
      </c>
      <c r="M4790" s="172">
        <f t="shared" si="389"/>
        <v>0</v>
      </c>
      <c r="N4790" s="172">
        <f t="shared" si="391"/>
        <v>0</v>
      </c>
      <c r="O4790" s="172">
        <f t="shared" si="388"/>
        <v>0</v>
      </c>
      <c r="P4790" s="172">
        <f t="shared" si="392"/>
        <v>0</v>
      </c>
    </row>
    <row r="4791" spans="12:16" ht="15" customHeight="1" x14ac:dyDescent="0.3">
      <c r="L4791" s="171" t="str">
        <f t="shared" si="390"/>
        <v>-</v>
      </c>
      <c r="M4791" s="172">
        <f t="shared" si="389"/>
        <v>0</v>
      </c>
      <c r="N4791" s="172">
        <f t="shared" si="391"/>
        <v>0</v>
      </c>
      <c r="O4791" s="172">
        <f t="shared" si="388"/>
        <v>0</v>
      </c>
      <c r="P4791" s="172">
        <f t="shared" si="392"/>
        <v>0</v>
      </c>
    </row>
    <row r="4792" spans="12:16" ht="15" customHeight="1" x14ac:dyDescent="0.3">
      <c r="L4792" s="171" t="str">
        <f t="shared" si="390"/>
        <v>-</v>
      </c>
      <c r="M4792" s="172">
        <f t="shared" si="389"/>
        <v>0</v>
      </c>
      <c r="N4792" s="172">
        <f t="shared" si="391"/>
        <v>0</v>
      </c>
      <c r="O4792" s="172">
        <f t="shared" si="388"/>
        <v>0</v>
      </c>
      <c r="P4792" s="172">
        <f t="shared" si="392"/>
        <v>0</v>
      </c>
    </row>
    <row r="4793" spans="12:16" ht="15" customHeight="1" x14ac:dyDescent="0.3">
      <c r="L4793" s="171" t="str">
        <f t="shared" si="390"/>
        <v>-</v>
      </c>
      <c r="M4793" s="172">
        <f t="shared" si="389"/>
        <v>0</v>
      </c>
      <c r="N4793" s="172">
        <f t="shared" si="391"/>
        <v>0</v>
      </c>
      <c r="O4793" s="172">
        <f t="shared" si="388"/>
        <v>0</v>
      </c>
      <c r="P4793" s="172">
        <f t="shared" si="392"/>
        <v>0</v>
      </c>
    </row>
    <row r="4794" spans="12:16" ht="15" customHeight="1" x14ac:dyDescent="0.3">
      <c r="L4794" s="171" t="str">
        <f t="shared" si="390"/>
        <v>-</v>
      </c>
      <c r="M4794" s="172">
        <f t="shared" si="389"/>
        <v>0</v>
      </c>
      <c r="N4794" s="172">
        <f t="shared" si="391"/>
        <v>0</v>
      </c>
      <c r="O4794" s="172">
        <f t="shared" si="388"/>
        <v>0</v>
      </c>
      <c r="P4794" s="172">
        <f t="shared" si="392"/>
        <v>0</v>
      </c>
    </row>
    <row r="4795" spans="12:16" ht="15" customHeight="1" x14ac:dyDescent="0.3">
      <c r="L4795" s="171" t="str">
        <f t="shared" si="390"/>
        <v>-</v>
      </c>
      <c r="M4795" s="172">
        <f t="shared" si="389"/>
        <v>0</v>
      </c>
      <c r="N4795" s="172">
        <f t="shared" si="391"/>
        <v>0</v>
      </c>
      <c r="O4795" s="172">
        <f t="shared" si="388"/>
        <v>0</v>
      </c>
      <c r="P4795" s="172">
        <f t="shared" si="392"/>
        <v>0</v>
      </c>
    </row>
    <row r="4796" spans="12:16" ht="15" customHeight="1" x14ac:dyDescent="0.3">
      <c r="L4796" s="171" t="str">
        <f t="shared" si="390"/>
        <v>-</v>
      </c>
      <c r="M4796" s="172">
        <f t="shared" si="389"/>
        <v>0</v>
      </c>
      <c r="N4796" s="172">
        <f t="shared" si="391"/>
        <v>0</v>
      </c>
      <c r="O4796" s="172">
        <f t="shared" si="388"/>
        <v>0</v>
      </c>
      <c r="P4796" s="172">
        <f t="shared" si="392"/>
        <v>0</v>
      </c>
    </row>
    <row r="4797" spans="12:16" ht="15" customHeight="1" x14ac:dyDescent="0.3">
      <c r="L4797" s="171" t="str">
        <f t="shared" si="390"/>
        <v>-</v>
      </c>
      <c r="M4797" s="172">
        <f t="shared" si="389"/>
        <v>0</v>
      </c>
      <c r="N4797" s="172">
        <f t="shared" si="391"/>
        <v>0</v>
      </c>
      <c r="O4797" s="172">
        <f t="shared" si="388"/>
        <v>0</v>
      </c>
      <c r="P4797" s="172">
        <f t="shared" si="392"/>
        <v>0</v>
      </c>
    </row>
    <row r="4798" spans="12:16" ht="15" customHeight="1" x14ac:dyDescent="0.3">
      <c r="L4798" s="171" t="str">
        <f t="shared" si="390"/>
        <v>-</v>
      </c>
      <c r="M4798" s="172">
        <f t="shared" si="389"/>
        <v>0</v>
      </c>
      <c r="N4798" s="172">
        <f t="shared" si="391"/>
        <v>0</v>
      </c>
      <c r="O4798" s="172">
        <f t="shared" si="388"/>
        <v>0</v>
      </c>
      <c r="P4798" s="172">
        <f t="shared" si="392"/>
        <v>0</v>
      </c>
    </row>
    <row r="4799" spans="12:16" ht="15" customHeight="1" x14ac:dyDescent="0.3">
      <c r="L4799" s="171" t="str">
        <f t="shared" si="390"/>
        <v>-</v>
      </c>
      <c r="M4799" s="172">
        <f t="shared" si="389"/>
        <v>0</v>
      </c>
      <c r="N4799" s="172">
        <f t="shared" si="391"/>
        <v>0</v>
      </c>
      <c r="O4799" s="172">
        <f t="shared" si="388"/>
        <v>0</v>
      </c>
      <c r="P4799" s="172">
        <f t="shared" si="392"/>
        <v>0</v>
      </c>
    </row>
    <row r="4800" spans="12:16" ht="15" customHeight="1" x14ac:dyDescent="0.3">
      <c r="L4800" s="171" t="str">
        <f t="shared" si="390"/>
        <v>-</v>
      </c>
      <c r="M4800" s="172">
        <f t="shared" si="389"/>
        <v>0</v>
      </c>
      <c r="N4800" s="172">
        <f t="shared" si="391"/>
        <v>0</v>
      </c>
      <c r="O4800" s="172">
        <f t="shared" si="388"/>
        <v>0</v>
      </c>
      <c r="P4800" s="172">
        <f t="shared" si="392"/>
        <v>0</v>
      </c>
    </row>
    <row r="4801" spans="12:16" ht="15" customHeight="1" x14ac:dyDescent="0.3">
      <c r="L4801" s="171" t="str">
        <f t="shared" si="390"/>
        <v>-</v>
      </c>
      <c r="M4801" s="172">
        <f t="shared" si="389"/>
        <v>0</v>
      </c>
      <c r="N4801" s="172">
        <f t="shared" si="391"/>
        <v>0</v>
      </c>
      <c r="O4801" s="172">
        <f t="shared" si="388"/>
        <v>0</v>
      </c>
      <c r="P4801" s="172">
        <f t="shared" si="392"/>
        <v>0</v>
      </c>
    </row>
    <row r="4802" spans="12:16" ht="15" customHeight="1" x14ac:dyDescent="0.3">
      <c r="L4802" s="171" t="str">
        <f t="shared" si="390"/>
        <v>-</v>
      </c>
      <c r="M4802" s="172">
        <f t="shared" si="389"/>
        <v>0</v>
      </c>
      <c r="N4802" s="172">
        <f t="shared" si="391"/>
        <v>0</v>
      </c>
      <c r="O4802" s="172">
        <f t="shared" si="388"/>
        <v>0</v>
      </c>
      <c r="P4802" s="172">
        <f t="shared" si="392"/>
        <v>0</v>
      </c>
    </row>
    <row r="4803" spans="12:16" ht="15" customHeight="1" x14ac:dyDescent="0.3">
      <c r="L4803" s="171" t="str">
        <f t="shared" si="390"/>
        <v>-</v>
      </c>
      <c r="M4803" s="172">
        <f t="shared" si="389"/>
        <v>0</v>
      </c>
      <c r="N4803" s="172">
        <f t="shared" si="391"/>
        <v>0</v>
      </c>
      <c r="O4803" s="172">
        <f t="shared" si="388"/>
        <v>0</v>
      </c>
      <c r="P4803" s="172">
        <f t="shared" si="392"/>
        <v>0</v>
      </c>
    </row>
    <row r="4804" spans="12:16" ht="15" customHeight="1" x14ac:dyDescent="0.3">
      <c r="L4804" s="171" t="str">
        <f t="shared" si="390"/>
        <v>-</v>
      </c>
      <c r="M4804" s="172">
        <f t="shared" si="389"/>
        <v>0</v>
      </c>
      <c r="N4804" s="172">
        <f t="shared" si="391"/>
        <v>0</v>
      </c>
      <c r="O4804" s="172">
        <f t="shared" si="388"/>
        <v>0</v>
      </c>
      <c r="P4804" s="172">
        <f t="shared" si="392"/>
        <v>0</v>
      </c>
    </row>
    <row r="4805" spans="12:16" ht="15" customHeight="1" x14ac:dyDescent="0.3">
      <c r="L4805" s="171" t="str">
        <f t="shared" si="390"/>
        <v>-</v>
      </c>
      <c r="M4805" s="172">
        <f t="shared" si="389"/>
        <v>0</v>
      </c>
      <c r="N4805" s="172">
        <f t="shared" si="391"/>
        <v>0</v>
      </c>
      <c r="O4805" s="172">
        <f t="shared" si="388"/>
        <v>0</v>
      </c>
      <c r="P4805" s="172">
        <f t="shared" si="392"/>
        <v>0</v>
      </c>
    </row>
    <row r="4806" spans="12:16" ht="15" customHeight="1" x14ac:dyDescent="0.3">
      <c r="L4806" s="171" t="str">
        <f t="shared" si="390"/>
        <v>-</v>
      </c>
      <c r="M4806" s="172">
        <f t="shared" si="389"/>
        <v>0</v>
      </c>
      <c r="N4806" s="172">
        <f t="shared" si="391"/>
        <v>0</v>
      </c>
      <c r="O4806" s="172">
        <f t="shared" si="388"/>
        <v>0</v>
      </c>
      <c r="P4806" s="172">
        <f t="shared" si="392"/>
        <v>0</v>
      </c>
    </row>
    <row r="4807" spans="12:16" ht="15" customHeight="1" x14ac:dyDescent="0.3">
      <c r="L4807" s="171" t="str">
        <f t="shared" si="390"/>
        <v>-</v>
      </c>
      <c r="M4807" s="172">
        <f t="shared" si="389"/>
        <v>0</v>
      </c>
      <c r="N4807" s="172">
        <f t="shared" si="391"/>
        <v>0</v>
      </c>
      <c r="O4807" s="172">
        <f t="shared" si="388"/>
        <v>0</v>
      </c>
      <c r="P4807" s="172">
        <f t="shared" si="392"/>
        <v>0</v>
      </c>
    </row>
    <row r="4808" spans="12:16" ht="15" customHeight="1" x14ac:dyDescent="0.3">
      <c r="L4808" s="171" t="str">
        <f t="shared" si="390"/>
        <v>-</v>
      </c>
      <c r="M4808" s="172">
        <f t="shared" si="389"/>
        <v>0</v>
      </c>
      <c r="N4808" s="172">
        <f t="shared" si="391"/>
        <v>0</v>
      </c>
      <c r="O4808" s="172">
        <f t="shared" si="388"/>
        <v>0</v>
      </c>
      <c r="P4808" s="172">
        <f t="shared" si="392"/>
        <v>0</v>
      </c>
    </row>
    <row r="4809" spans="12:16" ht="15" customHeight="1" x14ac:dyDescent="0.3">
      <c r="L4809" s="171" t="str">
        <f t="shared" si="390"/>
        <v>-</v>
      </c>
      <c r="M4809" s="172">
        <f t="shared" si="389"/>
        <v>0</v>
      </c>
      <c r="N4809" s="172">
        <f t="shared" si="391"/>
        <v>0</v>
      </c>
      <c r="O4809" s="172">
        <f t="shared" si="388"/>
        <v>0</v>
      </c>
      <c r="P4809" s="172">
        <f t="shared" si="392"/>
        <v>0</v>
      </c>
    </row>
    <row r="4810" spans="12:16" ht="15" customHeight="1" x14ac:dyDescent="0.3">
      <c r="L4810" s="171" t="str">
        <f t="shared" si="390"/>
        <v>-</v>
      </c>
      <c r="M4810" s="172">
        <f t="shared" si="389"/>
        <v>0</v>
      </c>
      <c r="N4810" s="172">
        <f t="shared" si="391"/>
        <v>0</v>
      </c>
      <c r="O4810" s="172">
        <f t="shared" si="388"/>
        <v>0</v>
      </c>
      <c r="P4810" s="172">
        <f t="shared" si="392"/>
        <v>0</v>
      </c>
    </row>
    <row r="4811" spans="12:16" ht="15" customHeight="1" x14ac:dyDescent="0.3">
      <c r="L4811" s="171" t="str">
        <f t="shared" si="390"/>
        <v>-</v>
      </c>
      <c r="M4811" s="172">
        <f t="shared" si="389"/>
        <v>0</v>
      </c>
      <c r="N4811" s="172">
        <f t="shared" si="391"/>
        <v>0</v>
      </c>
      <c r="O4811" s="172">
        <f t="shared" ref="O4811:O4874" si="393">IFERROR(IF(ISNUMBER(N4810),N4810,$E$8)*IF(L4811&gt;=$J$8,$E$12,$E$12)/IF(MOD(YEAR(L4811),4),365,366)*IF(ISBLANK(L4810),L4811-$F$5,L4811-L4810),0)</f>
        <v>0</v>
      </c>
      <c r="P4811" s="172">
        <f t="shared" si="392"/>
        <v>0</v>
      </c>
    </row>
    <row r="4812" spans="12:16" ht="15" customHeight="1" x14ac:dyDescent="0.3">
      <c r="L4812" s="171" t="str">
        <f t="shared" si="390"/>
        <v>-</v>
      </c>
      <c r="M4812" s="172">
        <f t="shared" si="389"/>
        <v>0</v>
      </c>
      <c r="N4812" s="172">
        <f t="shared" si="391"/>
        <v>0</v>
      </c>
      <c r="O4812" s="172">
        <f t="shared" si="393"/>
        <v>0</v>
      </c>
      <c r="P4812" s="172">
        <f t="shared" si="392"/>
        <v>0</v>
      </c>
    </row>
    <row r="4813" spans="12:16" ht="15" customHeight="1" x14ac:dyDescent="0.3">
      <c r="L4813" s="171" t="str">
        <f t="shared" si="390"/>
        <v>-</v>
      </c>
      <c r="M4813" s="172">
        <f t="shared" si="389"/>
        <v>0</v>
      </c>
      <c r="N4813" s="172">
        <f t="shared" si="391"/>
        <v>0</v>
      </c>
      <c r="O4813" s="172">
        <f t="shared" si="393"/>
        <v>0</v>
      </c>
      <c r="P4813" s="172">
        <f t="shared" si="392"/>
        <v>0</v>
      </c>
    </row>
    <row r="4814" spans="12:16" ht="15" customHeight="1" x14ac:dyDescent="0.3">
      <c r="L4814" s="171" t="str">
        <f t="shared" si="390"/>
        <v>-</v>
      </c>
      <c r="M4814" s="172">
        <f t="shared" si="389"/>
        <v>0</v>
      </c>
      <c r="N4814" s="172">
        <f t="shared" si="391"/>
        <v>0</v>
      </c>
      <c r="O4814" s="172">
        <f t="shared" si="393"/>
        <v>0</v>
      </c>
      <c r="P4814" s="172">
        <f t="shared" si="392"/>
        <v>0</v>
      </c>
    </row>
    <row r="4815" spans="12:16" ht="15" customHeight="1" x14ac:dyDescent="0.3">
      <c r="L4815" s="171" t="str">
        <f t="shared" si="390"/>
        <v>-</v>
      </c>
      <c r="M4815" s="172">
        <f t="shared" si="389"/>
        <v>0</v>
      </c>
      <c r="N4815" s="172">
        <f t="shared" si="391"/>
        <v>0</v>
      </c>
      <c r="O4815" s="172">
        <f t="shared" si="393"/>
        <v>0</v>
      </c>
      <c r="P4815" s="172">
        <f t="shared" si="392"/>
        <v>0</v>
      </c>
    </row>
    <row r="4816" spans="12:16" ht="15" customHeight="1" x14ac:dyDescent="0.3">
      <c r="L4816" s="171" t="str">
        <f t="shared" si="390"/>
        <v>-</v>
      </c>
      <c r="M4816" s="172">
        <f t="shared" si="389"/>
        <v>0</v>
      </c>
      <c r="N4816" s="172">
        <f t="shared" si="391"/>
        <v>0</v>
      </c>
      <c r="O4816" s="172">
        <f t="shared" si="393"/>
        <v>0</v>
      </c>
      <c r="P4816" s="172">
        <f t="shared" si="392"/>
        <v>0</v>
      </c>
    </row>
    <row r="4817" spans="12:16" ht="15" customHeight="1" x14ac:dyDescent="0.3">
      <c r="L4817" s="171" t="str">
        <f t="shared" si="390"/>
        <v>-</v>
      </c>
      <c r="M4817" s="172">
        <f t="shared" si="389"/>
        <v>0</v>
      </c>
      <c r="N4817" s="172">
        <f t="shared" si="391"/>
        <v>0</v>
      </c>
      <c r="O4817" s="172">
        <f t="shared" si="393"/>
        <v>0</v>
      </c>
      <c r="P4817" s="172">
        <f t="shared" si="392"/>
        <v>0</v>
      </c>
    </row>
    <row r="4818" spans="12:16" ht="15" customHeight="1" x14ac:dyDescent="0.3">
      <c r="L4818" s="171" t="str">
        <f t="shared" si="390"/>
        <v>-</v>
      </c>
      <c r="M4818" s="172">
        <f t="shared" si="389"/>
        <v>0</v>
      </c>
      <c r="N4818" s="172">
        <f t="shared" si="391"/>
        <v>0</v>
      </c>
      <c r="O4818" s="172">
        <f t="shared" si="393"/>
        <v>0</v>
      </c>
      <c r="P4818" s="172">
        <f t="shared" si="392"/>
        <v>0</v>
      </c>
    </row>
    <row r="4819" spans="12:16" ht="15" customHeight="1" x14ac:dyDescent="0.3">
      <c r="L4819" s="171" t="str">
        <f t="shared" si="390"/>
        <v>-</v>
      </c>
      <c r="M4819" s="172">
        <f t="shared" ref="M4819:M4882" si="394">IFERROR(VLOOKUP(L4819,$B$19:$E$80,4,FALSE),0)</f>
        <v>0</v>
      </c>
      <c r="N4819" s="172">
        <f t="shared" si="391"/>
        <v>0</v>
      </c>
      <c r="O4819" s="172">
        <f t="shared" si="393"/>
        <v>0</v>
      </c>
      <c r="P4819" s="172">
        <f t="shared" si="392"/>
        <v>0</v>
      </c>
    </row>
    <row r="4820" spans="12:16" ht="15" customHeight="1" x14ac:dyDescent="0.3">
      <c r="L4820" s="171" t="str">
        <f t="shared" ref="L4820:L4883" si="395">IFERROR(IF(MAX(L4819+1,$F$5+1)&gt;$J$10,"-",MAX(L4819+1,$F$5+1)),"-")</f>
        <v>-</v>
      </c>
      <c r="M4820" s="172">
        <f t="shared" si="394"/>
        <v>0</v>
      </c>
      <c r="N4820" s="172">
        <f t="shared" ref="N4820:N4883" si="396">IF(ISNUMBER(N4819),N4819-M4820,$E$8)</f>
        <v>0</v>
      </c>
      <c r="O4820" s="172">
        <f t="shared" si="393"/>
        <v>0</v>
      </c>
      <c r="P4820" s="172">
        <f t="shared" ref="P4820:P4883" si="397">IFERROR(IF(ISNUMBER(N4819),N4819,$E$8)*3%/IF(MOD(YEAR(L4820),4),365,366)*IF(ISBLANK(L4819),(L4820-$F$5),L4820-L4819),0)</f>
        <v>0</v>
      </c>
    </row>
    <row r="4821" spans="12:16" ht="15" customHeight="1" x14ac:dyDescent="0.3">
      <c r="L4821" s="171" t="str">
        <f t="shared" si="395"/>
        <v>-</v>
      </c>
      <c r="M4821" s="172">
        <f t="shared" si="394"/>
        <v>0</v>
      </c>
      <c r="N4821" s="172">
        <f t="shared" si="396"/>
        <v>0</v>
      </c>
      <c r="O4821" s="172">
        <f t="shared" si="393"/>
        <v>0</v>
      </c>
      <c r="P4821" s="172">
        <f t="shared" si="397"/>
        <v>0</v>
      </c>
    </row>
    <row r="4822" spans="12:16" ht="15" customHeight="1" x14ac:dyDescent="0.3">
      <c r="L4822" s="171" t="str">
        <f t="shared" si="395"/>
        <v>-</v>
      </c>
      <c r="M4822" s="172">
        <f t="shared" si="394"/>
        <v>0</v>
      </c>
      <c r="N4822" s="172">
        <f t="shared" si="396"/>
        <v>0</v>
      </c>
      <c r="O4822" s="172">
        <f t="shared" si="393"/>
        <v>0</v>
      </c>
      <c r="P4822" s="172">
        <f t="shared" si="397"/>
        <v>0</v>
      </c>
    </row>
    <row r="4823" spans="12:16" ht="15" customHeight="1" x14ac:dyDescent="0.3">
      <c r="L4823" s="171" t="str">
        <f t="shared" si="395"/>
        <v>-</v>
      </c>
      <c r="M4823" s="172">
        <f t="shared" si="394"/>
        <v>0</v>
      </c>
      <c r="N4823" s="172">
        <f t="shared" si="396"/>
        <v>0</v>
      </c>
      <c r="O4823" s="172">
        <f t="shared" si="393"/>
        <v>0</v>
      </c>
      <c r="P4823" s="172">
        <f t="shared" si="397"/>
        <v>0</v>
      </c>
    </row>
    <row r="4824" spans="12:16" ht="15" customHeight="1" x14ac:dyDescent="0.3">
      <c r="L4824" s="171" t="str">
        <f t="shared" si="395"/>
        <v>-</v>
      </c>
      <c r="M4824" s="172">
        <f t="shared" si="394"/>
        <v>0</v>
      </c>
      <c r="N4824" s="172">
        <f t="shared" si="396"/>
        <v>0</v>
      </c>
      <c r="O4824" s="172">
        <f t="shared" si="393"/>
        <v>0</v>
      </c>
      <c r="P4824" s="172">
        <f t="shared" si="397"/>
        <v>0</v>
      </c>
    </row>
    <row r="4825" spans="12:16" ht="15" customHeight="1" x14ac:dyDescent="0.3">
      <c r="L4825" s="171" t="str">
        <f t="shared" si="395"/>
        <v>-</v>
      </c>
      <c r="M4825" s="172">
        <f t="shared" si="394"/>
        <v>0</v>
      </c>
      <c r="N4825" s="172">
        <f t="shared" si="396"/>
        <v>0</v>
      </c>
      <c r="O4825" s="172">
        <f t="shared" si="393"/>
        <v>0</v>
      </c>
      <c r="P4825" s="172">
        <f t="shared" si="397"/>
        <v>0</v>
      </c>
    </row>
    <row r="4826" spans="12:16" ht="15" customHeight="1" x14ac:dyDescent="0.3">
      <c r="L4826" s="171" t="str">
        <f t="shared" si="395"/>
        <v>-</v>
      </c>
      <c r="M4826" s="172">
        <f t="shared" si="394"/>
        <v>0</v>
      </c>
      <c r="N4826" s="172">
        <f t="shared" si="396"/>
        <v>0</v>
      </c>
      <c r="O4826" s="172">
        <f t="shared" si="393"/>
        <v>0</v>
      </c>
      <c r="P4826" s="172">
        <f t="shared" si="397"/>
        <v>0</v>
      </c>
    </row>
    <row r="4827" spans="12:16" ht="15" customHeight="1" x14ac:dyDescent="0.3">
      <c r="L4827" s="171" t="str">
        <f t="shared" si="395"/>
        <v>-</v>
      </c>
      <c r="M4827" s="172">
        <f t="shared" si="394"/>
        <v>0</v>
      </c>
      <c r="N4827" s="172">
        <f t="shared" si="396"/>
        <v>0</v>
      </c>
      <c r="O4827" s="172">
        <f t="shared" si="393"/>
        <v>0</v>
      </c>
      <c r="P4827" s="172">
        <f t="shared" si="397"/>
        <v>0</v>
      </c>
    </row>
    <row r="4828" spans="12:16" ht="15" customHeight="1" x14ac:dyDescent="0.3">
      <c r="L4828" s="171" t="str">
        <f t="shared" si="395"/>
        <v>-</v>
      </c>
      <c r="M4828" s="172">
        <f t="shared" si="394"/>
        <v>0</v>
      </c>
      <c r="N4828" s="172">
        <f t="shared" si="396"/>
        <v>0</v>
      </c>
      <c r="O4828" s="172">
        <f t="shared" si="393"/>
        <v>0</v>
      </c>
      <c r="P4828" s="172">
        <f t="shared" si="397"/>
        <v>0</v>
      </c>
    </row>
    <row r="4829" spans="12:16" ht="15" customHeight="1" x14ac:dyDescent="0.3">
      <c r="L4829" s="171" t="str">
        <f t="shared" si="395"/>
        <v>-</v>
      </c>
      <c r="M4829" s="172">
        <f t="shared" si="394"/>
        <v>0</v>
      </c>
      <c r="N4829" s="172">
        <f t="shared" si="396"/>
        <v>0</v>
      </c>
      <c r="O4829" s="172">
        <f t="shared" si="393"/>
        <v>0</v>
      </c>
      <c r="P4829" s="172">
        <f t="shared" si="397"/>
        <v>0</v>
      </c>
    </row>
    <row r="4830" spans="12:16" ht="15" customHeight="1" x14ac:dyDescent="0.3">
      <c r="L4830" s="171" t="str">
        <f t="shared" si="395"/>
        <v>-</v>
      </c>
      <c r="M4830" s="172">
        <f t="shared" si="394"/>
        <v>0</v>
      </c>
      <c r="N4830" s="172">
        <f t="shared" si="396"/>
        <v>0</v>
      </c>
      <c r="O4830" s="172">
        <f t="shared" si="393"/>
        <v>0</v>
      </c>
      <c r="P4830" s="172">
        <f t="shared" si="397"/>
        <v>0</v>
      </c>
    </row>
    <row r="4831" spans="12:16" ht="15" customHeight="1" x14ac:dyDescent="0.3">
      <c r="L4831" s="171" t="str">
        <f t="shared" si="395"/>
        <v>-</v>
      </c>
      <c r="M4831" s="172">
        <f t="shared" si="394"/>
        <v>0</v>
      </c>
      <c r="N4831" s="172">
        <f t="shared" si="396"/>
        <v>0</v>
      </c>
      <c r="O4831" s="172">
        <f t="shared" si="393"/>
        <v>0</v>
      </c>
      <c r="P4831" s="172">
        <f t="shared" si="397"/>
        <v>0</v>
      </c>
    </row>
    <row r="4832" spans="12:16" ht="15" customHeight="1" x14ac:dyDescent="0.3">
      <c r="L4832" s="171" t="str">
        <f t="shared" si="395"/>
        <v>-</v>
      </c>
      <c r="M4832" s="172">
        <f t="shared" si="394"/>
        <v>0</v>
      </c>
      <c r="N4832" s="172">
        <f t="shared" si="396"/>
        <v>0</v>
      </c>
      <c r="O4832" s="172">
        <f t="shared" si="393"/>
        <v>0</v>
      </c>
      <c r="P4832" s="172">
        <f t="shared" si="397"/>
        <v>0</v>
      </c>
    </row>
    <row r="4833" spans="12:16" ht="15" customHeight="1" x14ac:dyDescent="0.3">
      <c r="L4833" s="171" t="str">
        <f t="shared" si="395"/>
        <v>-</v>
      </c>
      <c r="M4833" s="172">
        <f t="shared" si="394"/>
        <v>0</v>
      </c>
      <c r="N4833" s="172">
        <f t="shared" si="396"/>
        <v>0</v>
      </c>
      <c r="O4833" s="172">
        <f t="shared" si="393"/>
        <v>0</v>
      </c>
      <c r="P4833" s="172">
        <f t="shared" si="397"/>
        <v>0</v>
      </c>
    </row>
    <row r="4834" spans="12:16" ht="15" customHeight="1" x14ac:dyDescent="0.3">
      <c r="L4834" s="171" t="str">
        <f t="shared" si="395"/>
        <v>-</v>
      </c>
      <c r="M4834" s="172">
        <f t="shared" si="394"/>
        <v>0</v>
      </c>
      <c r="N4834" s="172">
        <f t="shared" si="396"/>
        <v>0</v>
      </c>
      <c r="O4834" s="172">
        <f t="shared" si="393"/>
        <v>0</v>
      </c>
      <c r="P4834" s="172">
        <f t="shared" si="397"/>
        <v>0</v>
      </c>
    </row>
    <row r="4835" spans="12:16" ht="15" customHeight="1" x14ac:dyDescent="0.3">
      <c r="L4835" s="171" t="str">
        <f t="shared" si="395"/>
        <v>-</v>
      </c>
      <c r="M4835" s="172">
        <f t="shared" si="394"/>
        <v>0</v>
      </c>
      <c r="N4835" s="172">
        <f t="shared" si="396"/>
        <v>0</v>
      </c>
      <c r="O4835" s="172">
        <f t="shared" si="393"/>
        <v>0</v>
      </c>
      <c r="P4835" s="172">
        <f t="shared" si="397"/>
        <v>0</v>
      </c>
    </row>
    <row r="4836" spans="12:16" ht="15" customHeight="1" x14ac:dyDescent="0.3">
      <c r="L4836" s="171" t="str">
        <f t="shared" si="395"/>
        <v>-</v>
      </c>
      <c r="M4836" s="172">
        <f t="shared" si="394"/>
        <v>0</v>
      </c>
      <c r="N4836" s="172">
        <f t="shared" si="396"/>
        <v>0</v>
      </c>
      <c r="O4836" s="172">
        <f t="shared" si="393"/>
        <v>0</v>
      </c>
      <c r="P4836" s="172">
        <f t="shared" si="397"/>
        <v>0</v>
      </c>
    </row>
    <row r="4837" spans="12:16" ht="15" customHeight="1" x14ac:dyDescent="0.3">
      <c r="L4837" s="171" t="str">
        <f t="shared" si="395"/>
        <v>-</v>
      </c>
      <c r="M4837" s="172">
        <f t="shared" si="394"/>
        <v>0</v>
      </c>
      <c r="N4837" s="172">
        <f t="shared" si="396"/>
        <v>0</v>
      </c>
      <c r="O4837" s="172">
        <f t="shared" si="393"/>
        <v>0</v>
      </c>
      <c r="P4837" s="172">
        <f t="shared" si="397"/>
        <v>0</v>
      </c>
    </row>
    <row r="4838" spans="12:16" ht="15" customHeight="1" x14ac:dyDescent="0.3">
      <c r="L4838" s="171" t="str">
        <f t="shared" si="395"/>
        <v>-</v>
      </c>
      <c r="M4838" s="172">
        <f t="shared" si="394"/>
        <v>0</v>
      </c>
      <c r="N4838" s="172">
        <f t="shared" si="396"/>
        <v>0</v>
      </c>
      <c r="O4838" s="172">
        <f t="shared" si="393"/>
        <v>0</v>
      </c>
      <c r="P4838" s="172">
        <f t="shared" si="397"/>
        <v>0</v>
      </c>
    </row>
    <row r="4839" spans="12:16" ht="15" customHeight="1" x14ac:dyDescent="0.3">
      <c r="L4839" s="171" t="str">
        <f t="shared" si="395"/>
        <v>-</v>
      </c>
      <c r="M4839" s="172">
        <f t="shared" si="394"/>
        <v>0</v>
      </c>
      <c r="N4839" s="172">
        <f t="shared" si="396"/>
        <v>0</v>
      </c>
      <c r="O4839" s="172">
        <f t="shared" si="393"/>
        <v>0</v>
      </c>
      <c r="P4839" s="172">
        <f t="shared" si="397"/>
        <v>0</v>
      </c>
    </row>
    <row r="4840" spans="12:16" ht="15" customHeight="1" x14ac:dyDescent="0.3">
      <c r="L4840" s="171" t="str">
        <f t="shared" si="395"/>
        <v>-</v>
      </c>
      <c r="M4840" s="172">
        <f t="shared" si="394"/>
        <v>0</v>
      </c>
      <c r="N4840" s="172">
        <f t="shared" si="396"/>
        <v>0</v>
      </c>
      <c r="O4840" s="172">
        <f t="shared" si="393"/>
        <v>0</v>
      </c>
      <c r="P4840" s="172">
        <f t="shared" si="397"/>
        <v>0</v>
      </c>
    </row>
    <row r="4841" spans="12:16" ht="15" customHeight="1" x14ac:dyDescent="0.3">
      <c r="L4841" s="171" t="str">
        <f t="shared" si="395"/>
        <v>-</v>
      </c>
      <c r="M4841" s="172">
        <f t="shared" si="394"/>
        <v>0</v>
      </c>
      <c r="N4841" s="172">
        <f t="shared" si="396"/>
        <v>0</v>
      </c>
      <c r="O4841" s="172">
        <f t="shared" si="393"/>
        <v>0</v>
      </c>
      <c r="P4841" s="172">
        <f t="shared" si="397"/>
        <v>0</v>
      </c>
    </row>
    <row r="4842" spans="12:16" ht="15" customHeight="1" x14ac:dyDescent="0.3">
      <c r="L4842" s="171" t="str">
        <f t="shared" si="395"/>
        <v>-</v>
      </c>
      <c r="M4842" s="172">
        <f t="shared" si="394"/>
        <v>0</v>
      </c>
      <c r="N4842" s="172">
        <f t="shared" si="396"/>
        <v>0</v>
      </c>
      <c r="O4842" s="172">
        <f t="shared" si="393"/>
        <v>0</v>
      </c>
      <c r="P4842" s="172">
        <f t="shared" si="397"/>
        <v>0</v>
      </c>
    </row>
    <row r="4843" spans="12:16" ht="15" customHeight="1" x14ac:dyDescent="0.3">
      <c r="L4843" s="171" t="str">
        <f t="shared" si="395"/>
        <v>-</v>
      </c>
      <c r="M4843" s="172">
        <f t="shared" si="394"/>
        <v>0</v>
      </c>
      <c r="N4843" s="172">
        <f t="shared" si="396"/>
        <v>0</v>
      </c>
      <c r="O4843" s="172">
        <f t="shared" si="393"/>
        <v>0</v>
      </c>
      <c r="P4843" s="172">
        <f t="shared" si="397"/>
        <v>0</v>
      </c>
    </row>
    <row r="4844" spans="12:16" ht="15" customHeight="1" x14ac:dyDescent="0.3">
      <c r="L4844" s="171" t="str">
        <f t="shared" si="395"/>
        <v>-</v>
      </c>
      <c r="M4844" s="172">
        <f t="shared" si="394"/>
        <v>0</v>
      </c>
      <c r="N4844" s="172">
        <f t="shared" si="396"/>
        <v>0</v>
      </c>
      <c r="O4844" s="172">
        <f t="shared" si="393"/>
        <v>0</v>
      </c>
      <c r="P4844" s="172">
        <f t="shared" si="397"/>
        <v>0</v>
      </c>
    </row>
    <row r="4845" spans="12:16" ht="15" customHeight="1" x14ac:dyDescent="0.3">
      <c r="L4845" s="171" t="str">
        <f t="shared" si="395"/>
        <v>-</v>
      </c>
      <c r="M4845" s="172">
        <f t="shared" si="394"/>
        <v>0</v>
      </c>
      <c r="N4845" s="172">
        <f t="shared" si="396"/>
        <v>0</v>
      </c>
      <c r="O4845" s="172">
        <f t="shared" si="393"/>
        <v>0</v>
      </c>
      <c r="P4845" s="172">
        <f t="shared" si="397"/>
        <v>0</v>
      </c>
    </row>
    <row r="4846" spans="12:16" ht="15" customHeight="1" x14ac:dyDescent="0.3">
      <c r="L4846" s="171" t="str">
        <f t="shared" si="395"/>
        <v>-</v>
      </c>
      <c r="M4846" s="172">
        <f t="shared" si="394"/>
        <v>0</v>
      </c>
      <c r="N4846" s="172">
        <f t="shared" si="396"/>
        <v>0</v>
      </c>
      <c r="O4846" s="172">
        <f t="shared" si="393"/>
        <v>0</v>
      </c>
      <c r="P4846" s="172">
        <f t="shared" si="397"/>
        <v>0</v>
      </c>
    </row>
    <row r="4847" spans="12:16" ht="15" customHeight="1" x14ac:dyDescent="0.3">
      <c r="L4847" s="171" t="str">
        <f t="shared" si="395"/>
        <v>-</v>
      </c>
      <c r="M4847" s="172">
        <f t="shared" si="394"/>
        <v>0</v>
      </c>
      <c r="N4847" s="172">
        <f t="shared" si="396"/>
        <v>0</v>
      </c>
      <c r="O4847" s="172">
        <f t="shared" si="393"/>
        <v>0</v>
      </c>
      <c r="P4847" s="172">
        <f t="shared" si="397"/>
        <v>0</v>
      </c>
    </row>
    <row r="4848" spans="12:16" ht="15" customHeight="1" x14ac:dyDescent="0.3">
      <c r="L4848" s="171" t="str">
        <f t="shared" si="395"/>
        <v>-</v>
      </c>
      <c r="M4848" s="172">
        <f t="shared" si="394"/>
        <v>0</v>
      </c>
      <c r="N4848" s="172">
        <f t="shared" si="396"/>
        <v>0</v>
      </c>
      <c r="O4848" s="172">
        <f t="shared" si="393"/>
        <v>0</v>
      </c>
      <c r="P4848" s="172">
        <f t="shared" si="397"/>
        <v>0</v>
      </c>
    </row>
    <row r="4849" spans="12:16" ht="15" customHeight="1" x14ac:dyDescent="0.3">
      <c r="L4849" s="171" t="str">
        <f t="shared" si="395"/>
        <v>-</v>
      </c>
      <c r="M4849" s="172">
        <f t="shared" si="394"/>
        <v>0</v>
      </c>
      <c r="N4849" s="172">
        <f t="shared" si="396"/>
        <v>0</v>
      </c>
      <c r="O4849" s="172">
        <f t="shared" si="393"/>
        <v>0</v>
      </c>
      <c r="P4849" s="172">
        <f t="shared" si="397"/>
        <v>0</v>
      </c>
    </row>
    <row r="4850" spans="12:16" ht="15" customHeight="1" x14ac:dyDescent="0.3">
      <c r="L4850" s="171" t="str">
        <f t="shared" si="395"/>
        <v>-</v>
      </c>
      <c r="M4850" s="172">
        <f t="shared" si="394"/>
        <v>0</v>
      </c>
      <c r="N4850" s="172">
        <f t="shared" si="396"/>
        <v>0</v>
      </c>
      <c r="O4850" s="172">
        <f t="shared" si="393"/>
        <v>0</v>
      </c>
      <c r="P4850" s="172">
        <f t="shared" si="397"/>
        <v>0</v>
      </c>
    </row>
    <row r="4851" spans="12:16" ht="15" customHeight="1" x14ac:dyDescent="0.3">
      <c r="L4851" s="171" t="str">
        <f t="shared" si="395"/>
        <v>-</v>
      </c>
      <c r="M4851" s="172">
        <f t="shared" si="394"/>
        <v>0</v>
      </c>
      <c r="N4851" s="172">
        <f t="shared" si="396"/>
        <v>0</v>
      </c>
      <c r="O4851" s="172">
        <f t="shared" si="393"/>
        <v>0</v>
      </c>
      <c r="P4851" s="172">
        <f t="shared" si="397"/>
        <v>0</v>
      </c>
    </row>
    <row r="4852" spans="12:16" ht="15" customHeight="1" x14ac:dyDescent="0.3">
      <c r="L4852" s="171" t="str">
        <f t="shared" si="395"/>
        <v>-</v>
      </c>
      <c r="M4852" s="172">
        <f t="shared" si="394"/>
        <v>0</v>
      </c>
      <c r="N4852" s="172">
        <f t="shared" si="396"/>
        <v>0</v>
      </c>
      <c r="O4852" s="172">
        <f t="shared" si="393"/>
        <v>0</v>
      </c>
      <c r="P4852" s="172">
        <f t="shared" si="397"/>
        <v>0</v>
      </c>
    </row>
    <row r="4853" spans="12:16" ht="15" customHeight="1" x14ac:dyDescent="0.3">
      <c r="L4853" s="171" t="str">
        <f t="shared" si="395"/>
        <v>-</v>
      </c>
      <c r="M4853" s="172">
        <f t="shared" si="394"/>
        <v>0</v>
      </c>
      <c r="N4853" s="172">
        <f t="shared" si="396"/>
        <v>0</v>
      </c>
      <c r="O4853" s="172">
        <f t="shared" si="393"/>
        <v>0</v>
      </c>
      <c r="P4853" s="172">
        <f t="shared" si="397"/>
        <v>0</v>
      </c>
    </row>
    <row r="4854" spans="12:16" ht="15" customHeight="1" x14ac:dyDescent="0.3">
      <c r="L4854" s="171" t="str">
        <f t="shared" si="395"/>
        <v>-</v>
      </c>
      <c r="M4854" s="172">
        <f t="shared" si="394"/>
        <v>0</v>
      </c>
      <c r="N4854" s="172">
        <f t="shared" si="396"/>
        <v>0</v>
      </c>
      <c r="O4854" s="172">
        <f t="shared" si="393"/>
        <v>0</v>
      </c>
      <c r="P4854" s="172">
        <f t="shared" si="397"/>
        <v>0</v>
      </c>
    </row>
    <row r="4855" spans="12:16" ht="15" customHeight="1" x14ac:dyDescent="0.3">
      <c r="L4855" s="171" t="str">
        <f t="shared" si="395"/>
        <v>-</v>
      </c>
      <c r="M4855" s="172">
        <f t="shared" si="394"/>
        <v>0</v>
      </c>
      <c r="N4855" s="172">
        <f t="shared" si="396"/>
        <v>0</v>
      </c>
      <c r="O4855" s="172">
        <f t="shared" si="393"/>
        <v>0</v>
      </c>
      <c r="P4855" s="172">
        <f t="shared" si="397"/>
        <v>0</v>
      </c>
    </row>
    <row r="4856" spans="12:16" ht="15" customHeight="1" x14ac:dyDescent="0.3">
      <c r="L4856" s="171" t="str">
        <f t="shared" si="395"/>
        <v>-</v>
      </c>
      <c r="M4856" s="172">
        <f t="shared" si="394"/>
        <v>0</v>
      </c>
      <c r="N4856" s="172">
        <f t="shared" si="396"/>
        <v>0</v>
      </c>
      <c r="O4856" s="172">
        <f t="shared" si="393"/>
        <v>0</v>
      </c>
      <c r="P4856" s="172">
        <f t="shared" si="397"/>
        <v>0</v>
      </c>
    </row>
    <row r="4857" spans="12:16" ht="15" customHeight="1" x14ac:dyDescent="0.3">
      <c r="L4857" s="171" t="str">
        <f t="shared" si="395"/>
        <v>-</v>
      </c>
      <c r="M4857" s="172">
        <f t="shared" si="394"/>
        <v>0</v>
      </c>
      <c r="N4857" s="172">
        <f t="shared" si="396"/>
        <v>0</v>
      </c>
      <c r="O4857" s="172">
        <f t="shared" si="393"/>
        <v>0</v>
      </c>
      <c r="P4857" s="172">
        <f t="shared" si="397"/>
        <v>0</v>
      </c>
    </row>
    <row r="4858" spans="12:16" ht="15" customHeight="1" x14ac:dyDescent="0.3">
      <c r="L4858" s="171" t="str">
        <f t="shared" si="395"/>
        <v>-</v>
      </c>
      <c r="M4858" s="172">
        <f t="shared" si="394"/>
        <v>0</v>
      </c>
      <c r="N4858" s="172">
        <f t="shared" si="396"/>
        <v>0</v>
      </c>
      <c r="O4858" s="172">
        <f t="shared" si="393"/>
        <v>0</v>
      </c>
      <c r="P4858" s="172">
        <f t="shared" si="397"/>
        <v>0</v>
      </c>
    </row>
    <row r="4859" spans="12:16" ht="15" customHeight="1" x14ac:dyDescent="0.3">
      <c r="L4859" s="171" t="str">
        <f t="shared" si="395"/>
        <v>-</v>
      </c>
      <c r="M4859" s="172">
        <f t="shared" si="394"/>
        <v>0</v>
      </c>
      <c r="N4859" s="172">
        <f t="shared" si="396"/>
        <v>0</v>
      </c>
      <c r="O4859" s="172">
        <f t="shared" si="393"/>
        <v>0</v>
      </c>
      <c r="P4859" s="172">
        <f t="shared" si="397"/>
        <v>0</v>
      </c>
    </row>
    <row r="4860" spans="12:16" ht="15" customHeight="1" x14ac:dyDescent="0.3">
      <c r="L4860" s="171" t="str">
        <f t="shared" si="395"/>
        <v>-</v>
      </c>
      <c r="M4860" s="172">
        <f t="shared" si="394"/>
        <v>0</v>
      </c>
      <c r="N4860" s="172">
        <f t="shared" si="396"/>
        <v>0</v>
      </c>
      <c r="O4860" s="172">
        <f t="shared" si="393"/>
        <v>0</v>
      </c>
      <c r="P4860" s="172">
        <f t="shared" si="397"/>
        <v>0</v>
      </c>
    </row>
    <row r="4861" spans="12:16" ht="15" customHeight="1" x14ac:dyDescent="0.3">
      <c r="L4861" s="171" t="str">
        <f t="shared" si="395"/>
        <v>-</v>
      </c>
      <c r="M4861" s="172">
        <f t="shared" si="394"/>
        <v>0</v>
      </c>
      <c r="N4861" s="172">
        <f t="shared" si="396"/>
        <v>0</v>
      </c>
      <c r="O4861" s="172">
        <f t="shared" si="393"/>
        <v>0</v>
      </c>
      <c r="P4861" s="172">
        <f t="shared" si="397"/>
        <v>0</v>
      </c>
    </row>
    <row r="4862" spans="12:16" ht="15" customHeight="1" x14ac:dyDescent="0.3">
      <c r="L4862" s="171" t="str">
        <f t="shared" si="395"/>
        <v>-</v>
      </c>
      <c r="M4862" s="172">
        <f t="shared" si="394"/>
        <v>0</v>
      </c>
      <c r="N4862" s="172">
        <f t="shared" si="396"/>
        <v>0</v>
      </c>
      <c r="O4862" s="172">
        <f t="shared" si="393"/>
        <v>0</v>
      </c>
      <c r="P4862" s="172">
        <f t="shared" si="397"/>
        <v>0</v>
      </c>
    </row>
    <row r="4863" spans="12:16" ht="15" customHeight="1" x14ac:dyDescent="0.3">
      <c r="L4863" s="171" t="str">
        <f t="shared" si="395"/>
        <v>-</v>
      </c>
      <c r="M4863" s="172">
        <f t="shared" si="394"/>
        <v>0</v>
      </c>
      <c r="N4863" s="172">
        <f t="shared" si="396"/>
        <v>0</v>
      </c>
      <c r="O4863" s="172">
        <f t="shared" si="393"/>
        <v>0</v>
      </c>
      <c r="P4863" s="172">
        <f t="shared" si="397"/>
        <v>0</v>
      </c>
    </row>
    <row r="4864" spans="12:16" ht="15" customHeight="1" x14ac:dyDescent="0.3">
      <c r="L4864" s="171" t="str">
        <f t="shared" si="395"/>
        <v>-</v>
      </c>
      <c r="M4864" s="172">
        <f t="shared" si="394"/>
        <v>0</v>
      </c>
      <c r="N4864" s="172">
        <f t="shared" si="396"/>
        <v>0</v>
      </c>
      <c r="O4864" s="172">
        <f t="shared" si="393"/>
        <v>0</v>
      </c>
      <c r="P4864" s="172">
        <f t="shared" si="397"/>
        <v>0</v>
      </c>
    </row>
    <row r="4865" spans="12:16" ht="15" customHeight="1" x14ac:dyDescent="0.3">
      <c r="L4865" s="171" t="str">
        <f t="shared" si="395"/>
        <v>-</v>
      </c>
      <c r="M4865" s="172">
        <f t="shared" si="394"/>
        <v>0</v>
      </c>
      <c r="N4865" s="172">
        <f t="shared" si="396"/>
        <v>0</v>
      </c>
      <c r="O4865" s="172">
        <f t="shared" si="393"/>
        <v>0</v>
      </c>
      <c r="P4865" s="172">
        <f t="shared" si="397"/>
        <v>0</v>
      </c>
    </row>
    <row r="4866" spans="12:16" ht="15" customHeight="1" x14ac:dyDescent="0.3">
      <c r="L4866" s="171" t="str">
        <f t="shared" si="395"/>
        <v>-</v>
      </c>
      <c r="M4866" s="172">
        <f t="shared" si="394"/>
        <v>0</v>
      </c>
      <c r="N4866" s="172">
        <f t="shared" si="396"/>
        <v>0</v>
      </c>
      <c r="O4866" s="172">
        <f t="shared" si="393"/>
        <v>0</v>
      </c>
      <c r="P4866" s="172">
        <f t="shared" si="397"/>
        <v>0</v>
      </c>
    </row>
    <row r="4867" spans="12:16" ht="15" customHeight="1" x14ac:dyDescent="0.3">
      <c r="L4867" s="171" t="str">
        <f t="shared" si="395"/>
        <v>-</v>
      </c>
      <c r="M4867" s="172">
        <f t="shared" si="394"/>
        <v>0</v>
      </c>
      <c r="N4867" s="172">
        <f t="shared" si="396"/>
        <v>0</v>
      </c>
      <c r="O4867" s="172">
        <f t="shared" si="393"/>
        <v>0</v>
      </c>
      <c r="P4867" s="172">
        <f t="shared" si="397"/>
        <v>0</v>
      </c>
    </row>
    <row r="4868" spans="12:16" ht="15" customHeight="1" x14ac:dyDescent="0.3">
      <c r="L4868" s="171" t="str">
        <f t="shared" si="395"/>
        <v>-</v>
      </c>
      <c r="M4868" s="172">
        <f t="shared" si="394"/>
        <v>0</v>
      </c>
      <c r="N4868" s="172">
        <f t="shared" si="396"/>
        <v>0</v>
      </c>
      <c r="O4868" s="172">
        <f t="shared" si="393"/>
        <v>0</v>
      </c>
      <c r="P4868" s="172">
        <f t="shared" si="397"/>
        <v>0</v>
      </c>
    </row>
    <row r="4869" spans="12:16" ht="15" customHeight="1" x14ac:dyDescent="0.3">
      <c r="L4869" s="171" t="str">
        <f t="shared" si="395"/>
        <v>-</v>
      </c>
      <c r="M4869" s="172">
        <f t="shared" si="394"/>
        <v>0</v>
      </c>
      <c r="N4869" s="172">
        <f t="shared" si="396"/>
        <v>0</v>
      </c>
      <c r="O4869" s="172">
        <f t="shared" si="393"/>
        <v>0</v>
      </c>
      <c r="P4869" s="172">
        <f t="shared" si="397"/>
        <v>0</v>
      </c>
    </row>
    <row r="4870" spans="12:16" ht="15" customHeight="1" x14ac:dyDescent="0.3">
      <c r="L4870" s="171" t="str">
        <f t="shared" si="395"/>
        <v>-</v>
      </c>
      <c r="M4870" s="172">
        <f t="shared" si="394"/>
        <v>0</v>
      </c>
      <c r="N4870" s="172">
        <f t="shared" si="396"/>
        <v>0</v>
      </c>
      <c r="O4870" s="172">
        <f t="shared" si="393"/>
        <v>0</v>
      </c>
      <c r="P4870" s="172">
        <f t="shared" si="397"/>
        <v>0</v>
      </c>
    </row>
    <row r="4871" spans="12:16" ht="15" customHeight="1" x14ac:dyDescent="0.3">
      <c r="L4871" s="171" t="str">
        <f t="shared" si="395"/>
        <v>-</v>
      </c>
      <c r="M4871" s="172">
        <f t="shared" si="394"/>
        <v>0</v>
      </c>
      <c r="N4871" s="172">
        <f t="shared" si="396"/>
        <v>0</v>
      </c>
      <c r="O4871" s="172">
        <f t="shared" si="393"/>
        <v>0</v>
      </c>
      <c r="P4871" s="172">
        <f t="shared" si="397"/>
        <v>0</v>
      </c>
    </row>
    <row r="4872" spans="12:16" ht="15" customHeight="1" x14ac:dyDescent="0.3">
      <c r="L4872" s="171" t="str">
        <f t="shared" si="395"/>
        <v>-</v>
      </c>
      <c r="M4872" s="172">
        <f t="shared" si="394"/>
        <v>0</v>
      </c>
      <c r="N4872" s="172">
        <f t="shared" si="396"/>
        <v>0</v>
      </c>
      <c r="O4872" s="172">
        <f t="shared" si="393"/>
        <v>0</v>
      </c>
      <c r="P4872" s="172">
        <f t="shared" si="397"/>
        <v>0</v>
      </c>
    </row>
    <row r="4873" spans="12:16" ht="15" customHeight="1" x14ac:dyDescent="0.3">
      <c r="L4873" s="171" t="str">
        <f t="shared" si="395"/>
        <v>-</v>
      </c>
      <c r="M4873" s="172">
        <f t="shared" si="394"/>
        <v>0</v>
      </c>
      <c r="N4873" s="172">
        <f t="shared" si="396"/>
        <v>0</v>
      </c>
      <c r="O4873" s="172">
        <f t="shared" si="393"/>
        <v>0</v>
      </c>
      <c r="P4873" s="172">
        <f t="shared" si="397"/>
        <v>0</v>
      </c>
    </row>
    <row r="4874" spans="12:16" ht="15" customHeight="1" x14ac:dyDescent="0.3">
      <c r="L4874" s="171" t="str">
        <f t="shared" si="395"/>
        <v>-</v>
      </c>
      <c r="M4874" s="172">
        <f t="shared" si="394"/>
        <v>0</v>
      </c>
      <c r="N4874" s="172">
        <f t="shared" si="396"/>
        <v>0</v>
      </c>
      <c r="O4874" s="172">
        <f t="shared" si="393"/>
        <v>0</v>
      </c>
      <c r="P4874" s="172">
        <f t="shared" si="397"/>
        <v>0</v>
      </c>
    </row>
    <row r="4875" spans="12:16" ht="15" customHeight="1" x14ac:dyDescent="0.3">
      <c r="L4875" s="171" t="str">
        <f t="shared" si="395"/>
        <v>-</v>
      </c>
      <c r="M4875" s="172">
        <f t="shared" si="394"/>
        <v>0</v>
      </c>
      <c r="N4875" s="172">
        <f t="shared" si="396"/>
        <v>0</v>
      </c>
      <c r="O4875" s="172">
        <f t="shared" ref="O4875:O4938" si="398">IFERROR(IF(ISNUMBER(N4874),N4874,$E$8)*IF(L4875&gt;=$J$8,$E$12,$E$12)/IF(MOD(YEAR(L4875),4),365,366)*IF(ISBLANK(L4874),L4875-$F$5,L4875-L4874),0)</f>
        <v>0</v>
      </c>
      <c r="P4875" s="172">
        <f t="shared" si="397"/>
        <v>0</v>
      </c>
    </row>
    <row r="4876" spans="12:16" ht="15" customHeight="1" x14ac:dyDescent="0.3">
      <c r="L4876" s="171" t="str">
        <f t="shared" si="395"/>
        <v>-</v>
      </c>
      <c r="M4876" s="172">
        <f t="shared" si="394"/>
        <v>0</v>
      </c>
      <c r="N4876" s="172">
        <f t="shared" si="396"/>
        <v>0</v>
      </c>
      <c r="O4876" s="172">
        <f t="shared" si="398"/>
        <v>0</v>
      </c>
      <c r="P4876" s="172">
        <f t="shared" si="397"/>
        <v>0</v>
      </c>
    </row>
    <row r="4877" spans="12:16" ht="15" customHeight="1" x14ac:dyDescent="0.3">
      <c r="L4877" s="171" t="str">
        <f t="shared" si="395"/>
        <v>-</v>
      </c>
      <c r="M4877" s="172">
        <f t="shared" si="394"/>
        <v>0</v>
      </c>
      <c r="N4877" s="172">
        <f t="shared" si="396"/>
        <v>0</v>
      </c>
      <c r="O4877" s="172">
        <f t="shared" si="398"/>
        <v>0</v>
      </c>
      <c r="P4877" s="172">
        <f t="shared" si="397"/>
        <v>0</v>
      </c>
    </row>
    <row r="4878" spans="12:16" ht="15" customHeight="1" x14ac:dyDescent="0.3">
      <c r="L4878" s="171" t="str">
        <f t="shared" si="395"/>
        <v>-</v>
      </c>
      <c r="M4878" s="172">
        <f t="shared" si="394"/>
        <v>0</v>
      </c>
      <c r="N4878" s="172">
        <f t="shared" si="396"/>
        <v>0</v>
      </c>
      <c r="O4878" s="172">
        <f t="shared" si="398"/>
        <v>0</v>
      </c>
      <c r="P4878" s="172">
        <f t="shared" si="397"/>
        <v>0</v>
      </c>
    </row>
    <row r="4879" spans="12:16" ht="15" customHeight="1" x14ac:dyDescent="0.3">
      <c r="L4879" s="171" t="str">
        <f t="shared" si="395"/>
        <v>-</v>
      </c>
      <c r="M4879" s="172">
        <f t="shared" si="394"/>
        <v>0</v>
      </c>
      <c r="N4879" s="172">
        <f t="shared" si="396"/>
        <v>0</v>
      </c>
      <c r="O4879" s="172">
        <f t="shared" si="398"/>
        <v>0</v>
      </c>
      <c r="P4879" s="172">
        <f t="shared" si="397"/>
        <v>0</v>
      </c>
    </row>
    <row r="4880" spans="12:16" ht="15" customHeight="1" x14ac:dyDescent="0.3">
      <c r="L4880" s="171" t="str">
        <f t="shared" si="395"/>
        <v>-</v>
      </c>
      <c r="M4880" s="172">
        <f t="shared" si="394"/>
        <v>0</v>
      </c>
      <c r="N4880" s="172">
        <f t="shared" si="396"/>
        <v>0</v>
      </c>
      <c r="O4880" s="172">
        <f t="shared" si="398"/>
        <v>0</v>
      </c>
      <c r="P4880" s="172">
        <f t="shared" si="397"/>
        <v>0</v>
      </c>
    </row>
    <row r="4881" spans="12:16" ht="15" customHeight="1" x14ac:dyDescent="0.3">
      <c r="L4881" s="171" t="str">
        <f t="shared" si="395"/>
        <v>-</v>
      </c>
      <c r="M4881" s="172">
        <f t="shared" si="394"/>
        <v>0</v>
      </c>
      <c r="N4881" s="172">
        <f t="shared" si="396"/>
        <v>0</v>
      </c>
      <c r="O4881" s="172">
        <f t="shared" si="398"/>
        <v>0</v>
      </c>
      <c r="P4881" s="172">
        <f t="shared" si="397"/>
        <v>0</v>
      </c>
    </row>
    <row r="4882" spans="12:16" ht="15" customHeight="1" x14ac:dyDescent="0.3">
      <c r="L4882" s="171" t="str">
        <f t="shared" si="395"/>
        <v>-</v>
      </c>
      <c r="M4882" s="172">
        <f t="shared" si="394"/>
        <v>0</v>
      </c>
      <c r="N4882" s="172">
        <f t="shared" si="396"/>
        <v>0</v>
      </c>
      <c r="O4882" s="172">
        <f t="shared" si="398"/>
        <v>0</v>
      </c>
      <c r="P4882" s="172">
        <f t="shared" si="397"/>
        <v>0</v>
      </c>
    </row>
    <row r="4883" spans="12:16" ht="15" customHeight="1" x14ac:dyDescent="0.3">
      <c r="L4883" s="171" t="str">
        <f t="shared" si="395"/>
        <v>-</v>
      </c>
      <c r="M4883" s="172">
        <f t="shared" ref="M4883:M4946" si="399">IFERROR(VLOOKUP(L4883,$B$19:$E$80,4,FALSE),0)</f>
        <v>0</v>
      </c>
      <c r="N4883" s="172">
        <f t="shared" si="396"/>
        <v>0</v>
      </c>
      <c r="O4883" s="172">
        <f t="shared" si="398"/>
        <v>0</v>
      </c>
      <c r="P4883" s="172">
        <f t="shared" si="397"/>
        <v>0</v>
      </c>
    </row>
    <row r="4884" spans="12:16" ht="15" customHeight="1" x14ac:dyDescent="0.3">
      <c r="L4884" s="171" t="str">
        <f t="shared" ref="L4884:L4947" si="400">IFERROR(IF(MAX(L4883+1,$F$5+1)&gt;$J$10,"-",MAX(L4883+1,$F$5+1)),"-")</f>
        <v>-</v>
      </c>
      <c r="M4884" s="172">
        <f t="shared" si="399"/>
        <v>0</v>
      </c>
      <c r="N4884" s="172">
        <f t="shared" ref="N4884:N4947" si="401">IF(ISNUMBER(N4883),N4883-M4884,$E$8)</f>
        <v>0</v>
      </c>
      <c r="O4884" s="172">
        <f t="shared" si="398"/>
        <v>0</v>
      </c>
      <c r="P4884" s="172">
        <f t="shared" ref="P4884:P4947" si="402">IFERROR(IF(ISNUMBER(N4883),N4883,$E$8)*3%/IF(MOD(YEAR(L4884),4),365,366)*IF(ISBLANK(L4883),(L4884-$F$5),L4884-L4883),0)</f>
        <v>0</v>
      </c>
    </row>
    <row r="4885" spans="12:16" ht="15" customHeight="1" x14ac:dyDescent="0.3">
      <c r="L4885" s="171" t="str">
        <f t="shared" si="400"/>
        <v>-</v>
      </c>
      <c r="M4885" s="172">
        <f t="shared" si="399"/>
        <v>0</v>
      </c>
      <c r="N4885" s="172">
        <f t="shared" si="401"/>
        <v>0</v>
      </c>
      <c r="O4885" s="172">
        <f t="shared" si="398"/>
        <v>0</v>
      </c>
      <c r="P4885" s="172">
        <f t="shared" si="402"/>
        <v>0</v>
      </c>
    </row>
    <row r="4886" spans="12:16" ht="15" customHeight="1" x14ac:dyDescent="0.3">
      <c r="L4886" s="171" t="str">
        <f t="shared" si="400"/>
        <v>-</v>
      </c>
      <c r="M4886" s="172">
        <f t="shared" si="399"/>
        <v>0</v>
      </c>
      <c r="N4886" s="172">
        <f t="shared" si="401"/>
        <v>0</v>
      </c>
      <c r="O4886" s="172">
        <f t="shared" si="398"/>
        <v>0</v>
      </c>
      <c r="P4886" s="172">
        <f t="shared" si="402"/>
        <v>0</v>
      </c>
    </row>
    <row r="4887" spans="12:16" ht="15" customHeight="1" x14ac:dyDescent="0.3">
      <c r="L4887" s="171" t="str">
        <f t="shared" si="400"/>
        <v>-</v>
      </c>
      <c r="M4887" s="172">
        <f t="shared" si="399"/>
        <v>0</v>
      </c>
      <c r="N4887" s="172">
        <f t="shared" si="401"/>
        <v>0</v>
      </c>
      <c r="O4887" s="172">
        <f t="shared" si="398"/>
        <v>0</v>
      </c>
      <c r="P4887" s="172">
        <f t="shared" si="402"/>
        <v>0</v>
      </c>
    </row>
    <row r="4888" spans="12:16" ht="15" customHeight="1" x14ac:dyDescent="0.3">
      <c r="L4888" s="171" t="str">
        <f t="shared" si="400"/>
        <v>-</v>
      </c>
      <c r="M4888" s="172">
        <f t="shared" si="399"/>
        <v>0</v>
      </c>
      <c r="N4888" s="172">
        <f t="shared" si="401"/>
        <v>0</v>
      </c>
      <c r="O4888" s="172">
        <f t="shared" si="398"/>
        <v>0</v>
      </c>
      <c r="P4888" s="172">
        <f t="shared" si="402"/>
        <v>0</v>
      </c>
    </row>
    <row r="4889" spans="12:16" ht="15" customHeight="1" x14ac:dyDescent="0.3">
      <c r="L4889" s="171" t="str">
        <f t="shared" si="400"/>
        <v>-</v>
      </c>
      <c r="M4889" s="172">
        <f t="shared" si="399"/>
        <v>0</v>
      </c>
      <c r="N4889" s="172">
        <f t="shared" si="401"/>
        <v>0</v>
      </c>
      <c r="O4889" s="172">
        <f t="shared" si="398"/>
        <v>0</v>
      </c>
      <c r="P4889" s="172">
        <f t="shared" si="402"/>
        <v>0</v>
      </c>
    </row>
    <row r="4890" spans="12:16" ht="15" customHeight="1" x14ac:dyDescent="0.3">
      <c r="L4890" s="171" t="str">
        <f t="shared" si="400"/>
        <v>-</v>
      </c>
      <c r="M4890" s="172">
        <f t="shared" si="399"/>
        <v>0</v>
      </c>
      <c r="N4890" s="172">
        <f t="shared" si="401"/>
        <v>0</v>
      </c>
      <c r="O4890" s="172">
        <f t="shared" si="398"/>
        <v>0</v>
      </c>
      <c r="P4890" s="172">
        <f t="shared" si="402"/>
        <v>0</v>
      </c>
    </row>
    <row r="4891" spans="12:16" ht="15" customHeight="1" x14ac:dyDescent="0.3">
      <c r="L4891" s="171" t="str">
        <f t="shared" si="400"/>
        <v>-</v>
      </c>
      <c r="M4891" s="172">
        <f t="shared" si="399"/>
        <v>0</v>
      </c>
      <c r="N4891" s="172">
        <f t="shared" si="401"/>
        <v>0</v>
      </c>
      <c r="O4891" s="172">
        <f t="shared" si="398"/>
        <v>0</v>
      </c>
      <c r="P4891" s="172">
        <f t="shared" si="402"/>
        <v>0</v>
      </c>
    </row>
    <row r="4892" spans="12:16" ht="15" customHeight="1" x14ac:dyDescent="0.3">
      <c r="L4892" s="171" t="str">
        <f t="shared" si="400"/>
        <v>-</v>
      </c>
      <c r="M4892" s="172">
        <f t="shared" si="399"/>
        <v>0</v>
      </c>
      <c r="N4892" s="172">
        <f t="shared" si="401"/>
        <v>0</v>
      </c>
      <c r="O4892" s="172">
        <f t="shared" si="398"/>
        <v>0</v>
      </c>
      <c r="P4892" s="172">
        <f t="shared" si="402"/>
        <v>0</v>
      </c>
    </row>
    <row r="4893" spans="12:16" ht="15" customHeight="1" x14ac:dyDescent="0.3">
      <c r="L4893" s="171" t="str">
        <f t="shared" si="400"/>
        <v>-</v>
      </c>
      <c r="M4893" s="172">
        <f t="shared" si="399"/>
        <v>0</v>
      </c>
      <c r="N4893" s="172">
        <f t="shared" si="401"/>
        <v>0</v>
      </c>
      <c r="O4893" s="172">
        <f t="shared" si="398"/>
        <v>0</v>
      </c>
      <c r="P4893" s="172">
        <f t="shared" si="402"/>
        <v>0</v>
      </c>
    </row>
    <row r="4894" spans="12:16" ht="15" customHeight="1" x14ac:dyDescent="0.3">
      <c r="L4894" s="171" t="str">
        <f t="shared" si="400"/>
        <v>-</v>
      </c>
      <c r="M4894" s="172">
        <f t="shared" si="399"/>
        <v>0</v>
      </c>
      <c r="N4894" s="172">
        <f t="shared" si="401"/>
        <v>0</v>
      </c>
      <c r="O4894" s="172">
        <f t="shared" si="398"/>
        <v>0</v>
      </c>
      <c r="P4894" s="172">
        <f t="shared" si="402"/>
        <v>0</v>
      </c>
    </row>
    <row r="4895" spans="12:16" ht="15" customHeight="1" x14ac:dyDescent="0.3">
      <c r="L4895" s="171" t="str">
        <f t="shared" si="400"/>
        <v>-</v>
      </c>
      <c r="M4895" s="172">
        <f t="shared" si="399"/>
        <v>0</v>
      </c>
      <c r="N4895" s="172">
        <f t="shared" si="401"/>
        <v>0</v>
      </c>
      <c r="O4895" s="172">
        <f t="shared" si="398"/>
        <v>0</v>
      </c>
      <c r="P4895" s="172">
        <f t="shared" si="402"/>
        <v>0</v>
      </c>
    </row>
    <row r="4896" spans="12:16" ht="15" customHeight="1" x14ac:dyDescent="0.3">
      <c r="L4896" s="171" t="str">
        <f t="shared" si="400"/>
        <v>-</v>
      </c>
      <c r="M4896" s="172">
        <f t="shared" si="399"/>
        <v>0</v>
      </c>
      <c r="N4896" s="172">
        <f t="shared" si="401"/>
        <v>0</v>
      </c>
      <c r="O4896" s="172">
        <f t="shared" si="398"/>
        <v>0</v>
      </c>
      <c r="P4896" s="172">
        <f t="shared" si="402"/>
        <v>0</v>
      </c>
    </row>
    <row r="4897" spans="12:16" ht="15" customHeight="1" x14ac:dyDescent="0.3">
      <c r="L4897" s="171" t="str">
        <f t="shared" si="400"/>
        <v>-</v>
      </c>
      <c r="M4897" s="172">
        <f t="shared" si="399"/>
        <v>0</v>
      </c>
      <c r="N4897" s="172">
        <f t="shared" si="401"/>
        <v>0</v>
      </c>
      <c r="O4897" s="172">
        <f t="shared" si="398"/>
        <v>0</v>
      </c>
      <c r="P4897" s="172">
        <f t="shared" si="402"/>
        <v>0</v>
      </c>
    </row>
    <row r="4898" spans="12:16" ht="15" customHeight="1" x14ac:dyDescent="0.3">
      <c r="L4898" s="171" t="str">
        <f t="shared" si="400"/>
        <v>-</v>
      </c>
      <c r="M4898" s="172">
        <f t="shared" si="399"/>
        <v>0</v>
      </c>
      <c r="N4898" s="172">
        <f t="shared" si="401"/>
        <v>0</v>
      </c>
      <c r="O4898" s="172">
        <f t="shared" si="398"/>
        <v>0</v>
      </c>
      <c r="P4898" s="172">
        <f t="shared" si="402"/>
        <v>0</v>
      </c>
    </row>
    <row r="4899" spans="12:16" ht="15" customHeight="1" x14ac:dyDescent="0.3">
      <c r="L4899" s="171" t="str">
        <f t="shared" si="400"/>
        <v>-</v>
      </c>
      <c r="M4899" s="172">
        <f t="shared" si="399"/>
        <v>0</v>
      </c>
      <c r="N4899" s="172">
        <f t="shared" si="401"/>
        <v>0</v>
      </c>
      <c r="O4899" s="172">
        <f t="shared" si="398"/>
        <v>0</v>
      </c>
      <c r="P4899" s="172">
        <f t="shared" si="402"/>
        <v>0</v>
      </c>
    </row>
    <row r="4900" spans="12:16" ht="15" customHeight="1" x14ac:dyDescent="0.3">
      <c r="L4900" s="171" t="str">
        <f t="shared" si="400"/>
        <v>-</v>
      </c>
      <c r="M4900" s="172">
        <f t="shared" si="399"/>
        <v>0</v>
      </c>
      <c r="N4900" s="172">
        <f t="shared" si="401"/>
        <v>0</v>
      </c>
      <c r="O4900" s="172">
        <f t="shared" si="398"/>
        <v>0</v>
      </c>
      <c r="P4900" s="172">
        <f t="shared" si="402"/>
        <v>0</v>
      </c>
    </row>
    <row r="4901" spans="12:16" ht="15" customHeight="1" x14ac:dyDescent="0.3">
      <c r="L4901" s="171" t="str">
        <f t="shared" si="400"/>
        <v>-</v>
      </c>
      <c r="M4901" s="172">
        <f t="shared" si="399"/>
        <v>0</v>
      </c>
      <c r="N4901" s="172">
        <f t="shared" si="401"/>
        <v>0</v>
      </c>
      <c r="O4901" s="172">
        <f t="shared" si="398"/>
        <v>0</v>
      </c>
      <c r="P4901" s="172">
        <f t="shared" si="402"/>
        <v>0</v>
      </c>
    </row>
    <row r="4902" spans="12:16" ht="15" customHeight="1" x14ac:dyDescent="0.3">
      <c r="L4902" s="171" t="str">
        <f t="shared" si="400"/>
        <v>-</v>
      </c>
      <c r="M4902" s="172">
        <f t="shared" si="399"/>
        <v>0</v>
      </c>
      <c r="N4902" s="172">
        <f t="shared" si="401"/>
        <v>0</v>
      </c>
      <c r="O4902" s="172">
        <f t="shared" si="398"/>
        <v>0</v>
      </c>
      <c r="P4902" s="172">
        <f t="shared" si="402"/>
        <v>0</v>
      </c>
    </row>
    <row r="4903" spans="12:16" ht="15" customHeight="1" x14ac:dyDescent="0.3">
      <c r="L4903" s="171" t="str">
        <f t="shared" si="400"/>
        <v>-</v>
      </c>
      <c r="M4903" s="172">
        <f t="shared" si="399"/>
        <v>0</v>
      </c>
      <c r="N4903" s="172">
        <f t="shared" si="401"/>
        <v>0</v>
      </c>
      <c r="O4903" s="172">
        <f t="shared" si="398"/>
        <v>0</v>
      </c>
      <c r="P4903" s="172">
        <f t="shared" si="402"/>
        <v>0</v>
      </c>
    </row>
    <row r="4904" spans="12:16" ht="15" customHeight="1" x14ac:dyDescent="0.3">
      <c r="L4904" s="171" t="str">
        <f t="shared" si="400"/>
        <v>-</v>
      </c>
      <c r="M4904" s="172">
        <f t="shared" si="399"/>
        <v>0</v>
      </c>
      <c r="N4904" s="172">
        <f t="shared" si="401"/>
        <v>0</v>
      </c>
      <c r="O4904" s="172">
        <f t="shared" si="398"/>
        <v>0</v>
      </c>
      <c r="P4904" s="172">
        <f t="shared" si="402"/>
        <v>0</v>
      </c>
    </row>
    <row r="4905" spans="12:16" ht="15" customHeight="1" x14ac:dyDescent="0.3">
      <c r="L4905" s="171" t="str">
        <f t="shared" si="400"/>
        <v>-</v>
      </c>
      <c r="M4905" s="172">
        <f t="shared" si="399"/>
        <v>0</v>
      </c>
      <c r="N4905" s="172">
        <f t="shared" si="401"/>
        <v>0</v>
      </c>
      <c r="O4905" s="172">
        <f t="shared" si="398"/>
        <v>0</v>
      </c>
      <c r="P4905" s="172">
        <f t="shared" si="402"/>
        <v>0</v>
      </c>
    </row>
    <row r="4906" spans="12:16" ht="15" customHeight="1" x14ac:dyDescent="0.3">
      <c r="L4906" s="171" t="str">
        <f t="shared" si="400"/>
        <v>-</v>
      </c>
      <c r="M4906" s="172">
        <f t="shared" si="399"/>
        <v>0</v>
      </c>
      <c r="N4906" s="172">
        <f t="shared" si="401"/>
        <v>0</v>
      </c>
      <c r="O4906" s="172">
        <f t="shared" si="398"/>
        <v>0</v>
      </c>
      <c r="P4906" s="172">
        <f t="shared" si="402"/>
        <v>0</v>
      </c>
    </row>
    <row r="4907" spans="12:16" ht="15" customHeight="1" x14ac:dyDescent="0.3">
      <c r="L4907" s="171" t="str">
        <f t="shared" si="400"/>
        <v>-</v>
      </c>
      <c r="M4907" s="172">
        <f t="shared" si="399"/>
        <v>0</v>
      </c>
      <c r="N4907" s="172">
        <f t="shared" si="401"/>
        <v>0</v>
      </c>
      <c r="O4907" s="172">
        <f t="shared" si="398"/>
        <v>0</v>
      </c>
      <c r="P4907" s="172">
        <f t="shared" si="402"/>
        <v>0</v>
      </c>
    </row>
    <row r="4908" spans="12:16" ht="15" customHeight="1" x14ac:dyDescent="0.3">
      <c r="L4908" s="171" t="str">
        <f t="shared" si="400"/>
        <v>-</v>
      </c>
      <c r="M4908" s="172">
        <f t="shared" si="399"/>
        <v>0</v>
      </c>
      <c r="N4908" s="172">
        <f t="shared" si="401"/>
        <v>0</v>
      </c>
      <c r="O4908" s="172">
        <f t="shared" si="398"/>
        <v>0</v>
      </c>
      <c r="P4908" s="172">
        <f t="shared" si="402"/>
        <v>0</v>
      </c>
    </row>
    <row r="4909" spans="12:16" ht="15" customHeight="1" x14ac:dyDescent="0.3">
      <c r="L4909" s="171" t="str">
        <f t="shared" si="400"/>
        <v>-</v>
      </c>
      <c r="M4909" s="172">
        <f t="shared" si="399"/>
        <v>0</v>
      </c>
      <c r="N4909" s="172">
        <f t="shared" si="401"/>
        <v>0</v>
      </c>
      <c r="O4909" s="172">
        <f t="shared" si="398"/>
        <v>0</v>
      </c>
      <c r="P4909" s="172">
        <f t="shared" si="402"/>
        <v>0</v>
      </c>
    </row>
    <row r="4910" spans="12:16" ht="15" customHeight="1" x14ac:dyDescent="0.3">
      <c r="L4910" s="171" t="str">
        <f t="shared" si="400"/>
        <v>-</v>
      </c>
      <c r="M4910" s="172">
        <f t="shared" si="399"/>
        <v>0</v>
      </c>
      <c r="N4910" s="172">
        <f t="shared" si="401"/>
        <v>0</v>
      </c>
      <c r="O4910" s="172">
        <f t="shared" si="398"/>
        <v>0</v>
      </c>
      <c r="P4910" s="172">
        <f t="shared" si="402"/>
        <v>0</v>
      </c>
    </row>
    <row r="4911" spans="12:16" ht="15" customHeight="1" x14ac:dyDescent="0.3">
      <c r="L4911" s="171" t="str">
        <f t="shared" si="400"/>
        <v>-</v>
      </c>
      <c r="M4911" s="172">
        <f t="shared" si="399"/>
        <v>0</v>
      </c>
      <c r="N4911" s="172">
        <f t="shared" si="401"/>
        <v>0</v>
      </c>
      <c r="O4911" s="172">
        <f t="shared" si="398"/>
        <v>0</v>
      </c>
      <c r="P4911" s="172">
        <f t="shared" si="402"/>
        <v>0</v>
      </c>
    </row>
    <row r="4912" spans="12:16" ht="15" customHeight="1" x14ac:dyDescent="0.3">
      <c r="L4912" s="171" t="str">
        <f t="shared" si="400"/>
        <v>-</v>
      </c>
      <c r="M4912" s="172">
        <f t="shared" si="399"/>
        <v>0</v>
      </c>
      <c r="N4912" s="172">
        <f t="shared" si="401"/>
        <v>0</v>
      </c>
      <c r="O4912" s="172">
        <f t="shared" si="398"/>
        <v>0</v>
      </c>
      <c r="P4912" s="172">
        <f t="shared" si="402"/>
        <v>0</v>
      </c>
    </row>
    <row r="4913" spans="12:16" ht="15" customHeight="1" x14ac:dyDescent="0.3">
      <c r="L4913" s="171" t="str">
        <f t="shared" si="400"/>
        <v>-</v>
      </c>
      <c r="M4913" s="172">
        <f t="shared" si="399"/>
        <v>0</v>
      </c>
      <c r="N4913" s="172">
        <f t="shared" si="401"/>
        <v>0</v>
      </c>
      <c r="O4913" s="172">
        <f t="shared" si="398"/>
        <v>0</v>
      </c>
      <c r="P4913" s="172">
        <f t="shared" si="402"/>
        <v>0</v>
      </c>
    </row>
    <row r="4914" spans="12:16" ht="15" customHeight="1" x14ac:dyDescent="0.3">
      <c r="L4914" s="171" t="str">
        <f t="shared" si="400"/>
        <v>-</v>
      </c>
      <c r="M4914" s="172">
        <f t="shared" si="399"/>
        <v>0</v>
      </c>
      <c r="N4914" s="172">
        <f t="shared" si="401"/>
        <v>0</v>
      </c>
      <c r="O4914" s="172">
        <f t="shared" si="398"/>
        <v>0</v>
      </c>
      <c r="P4914" s="172">
        <f t="shared" si="402"/>
        <v>0</v>
      </c>
    </row>
    <row r="4915" spans="12:16" ht="15" customHeight="1" x14ac:dyDescent="0.3">
      <c r="L4915" s="171" t="str">
        <f t="shared" si="400"/>
        <v>-</v>
      </c>
      <c r="M4915" s="172">
        <f t="shared" si="399"/>
        <v>0</v>
      </c>
      <c r="N4915" s="172">
        <f t="shared" si="401"/>
        <v>0</v>
      </c>
      <c r="O4915" s="172">
        <f t="shared" si="398"/>
        <v>0</v>
      </c>
      <c r="P4915" s="172">
        <f t="shared" si="402"/>
        <v>0</v>
      </c>
    </row>
    <row r="4916" spans="12:16" ht="15" customHeight="1" x14ac:dyDescent="0.3">
      <c r="L4916" s="171" t="str">
        <f t="shared" si="400"/>
        <v>-</v>
      </c>
      <c r="M4916" s="172">
        <f t="shared" si="399"/>
        <v>0</v>
      </c>
      <c r="N4916" s="172">
        <f t="shared" si="401"/>
        <v>0</v>
      </c>
      <c r="O4916" s="172">
        <f t="shared" si="398"/>
        <v>0</v>
      </c>
      <c r="P4916" s="172">
        <f t="shared" si="402"/>
        <v>0</v>
      </c>
    </row>
    <row r="4917" spans="12:16" ht="15" customHeight="1" x14ac:dyDescent="0.3">
      <c r="L4917" s="171" t="str">
        <f t="shared" si="400"/>
        <v>-</v>
      </c>
      <c r="M4917" s="172">
        <f t="shared" si="399"/>
        <v>0</v>
      </c>
      <c r="N4917" s="172">
        <f t="shared" si="401"/>
        <v>0</v>
      </c>
      <c r="O4917" s="172">
        <f t="shared" si="398"/>
        <v>0</v>
      </c>
      <c r="P4917" s="172">
        <f t="shared" si="402"/>
        <v>0</v>
      </c>
    </row>
    <row r="4918" spans="12:16" ht="15" customHeight="1" x14ac:dyDescent="0.3">
      <c r="L4918" s="171" t="str">
        <f t="shared" si="400"/>
        <v>-</v>
      </c>
      <c r="M4918" s="172">
        <f t="shared" si="399"/>
        <v>0</v>
      </c>
      <c r="N4918" s="172">
        <f t="shared" si="401"/>
        <v>0</v>
      </c>
      <c r="O4918" s="172">
        <f t="shared" si="398"/>
        <v>0</v>
      </c>
      <c r="P4918" s="172">
        <f t="shared" si="402"/>
        <v>0</v>
      </c>
    </row>
    <row r="4919" spans="12:16" ht="15" customHeight="1" x14ac:dyDescent="0.3">
      <c r="L4919" s="171" t="str">
        <f t="shared" si="400"/>
        <v>-</v>
      </c>
      <c r="M4919" s="172">
        <f t="shared" si="399"/>
        <v>0</v>
      </c>
      <c r="N4919" s="172">
        <f t="shared" si="401"/>
        <v>0</v>
      </c>
      <c r="O4919" s="172">
        <f t="shared" si="398"/>
        <v>0</v>
      </c>
      <c r="P4919" s="172">
        <f t="shared" si="402"/>
        <v>0</v>
      </c>
    </row>
    <row r="4920" spans="12:16" ht="15" customHeight="1" x14ac:dyDescent="0.3">
      <c r="L4920" s="171" t="str">
        <f t="shared" si="400"/>
        <v>-</v>
      </c>
      <c r="M4920" s="172">
        <f t="shared" si="399"/>
        <v>0</v>
      </c>
      <c r="N4920" s="172">
        <f t="shared" si="401"/>
        <v>0</v>
      </c>
      <c r="O4920" s="172">
        <f t="shared" si="398"/>
        <v>0</v>
      </c>
      <c r="P4920" s="172">
        <f t="shared" si="402"/>
        <v>0</v>
      </c>
    </row>
    <row r="4921" spans="12:16" ht="15" customHeight="1" x14ac:dyDescent="0.3">
      <c r="L4921" s="171" t="str">
        <f t="shared" si="400"/>
        <v>-</v>
      </c>
      <c r="M4921" s="172">
        <f t="shared" si="399"/>
        <v>0</v>
      </c>
      <c r="N4921" s="172">
        <f t="shared" si="401"/>
        <v>0</v>
      </c>
      <c r="O4921" s="172">
        <f t="shared" si="398"/>
        <v>0</v>
      </c>
      <c r="P4921" s="172">
        <f t="shared" si="402"/>
        <v>0</v>
      </c>
    </row>
    <row r="4922" spans="12:16" ht="15" customHeight="1" x14ac:dyDescent="0.3">
      <c r="L4922" s="171" t="str">
        <f t="shared" si="400"/>
        <v>-</v>
      </c>
      <c r="M4922" s="172">
        <f t="shared" si="399"/>
        <v>0</v>
      </c>
      <c r="N4922" s="172">
        <f t="shared" si="401"/>
        <v>0</v>
      </c>
      <c r="O4922" s="172">
        <f t="shared" si="398"/>
        <v>0</v>
      </c>
      <c r="P4922" s="172">
        <f t="shared" si="402"/>
        <v>0</v>
      </c>
    </row>
    <row r="4923" spans="12:16" ht="15" customHeight="1" x14ac:dyDescent="0.3">
      <c r="L4923" s="171" t="str">
        <f t="shared" si="400"/>
        <v>-</v>
      </c>
      <c r="M4923" s="172">
        <f t="shared" si="399"/>
        <v>0</v>
      </c>
      <c r="N4923" s="172">
        <f t="shared" si="401"/>
        <v>0</v>
      </c>
      <c r="O4923" s="172">
        <f t="shared" si="398"/>
        <v>0</v>
      </c>
      <c r="P4923" s="172">
        <f t="shared" si="402"/>
        <v>0</v>
      </c>
    </row>
    <row r="4924" spans="12:16" ht="15" customHeight="1" x14ac:dyDescent="0.3">
      <c r="L4924" s="171" t="str">
        <f t="shared" si="400"/>
        <v>-</v>
      </c>
      <c r="M4924" s="172">
        <f t="shared" si="399"/>
        <v>0</v>
      </c>
      <c r="N4924" s="172">
        <f t="shared" si="401"/>
        <v>0</v>
      </c>
      <c r="O4924" s="172">
        <f t="shared" si="398"/>
        <v>0</v>
      </c>
      <c r="P4924" s="172">
        <f t="shared" si="402"/>
        <v>0</v>
      </c>
    </row>
    <row r="4925" spans="12:16" ht="15" customHeight="1" x14ac:dyDescent="0.3">
      <c r="L4925" s="171" t="str">
        <f t="shared" si="400"/>
        <v>-</v>
      </c>
      <c r="M4925" s="172">
        <f t="shared" si="399"/>
        <v>0</v>
      </c>
      <c r="N4925" s="172">
        <f t="shared" si="401"/>
        <v>0</v>
      </c>
      <c r="O4925" s="172">
        <f t="shared" si="398"/>
        <v>0</v>
      </c>
      <c r="P4925" s="172">
        <f t="shared" si="402"/>
        <v>0</v>
      </c>
    </row>
    <row r="4926" spans="12:16" ht="15" customHeight="1" x14ac:dyDescent="0.3">
      <c r="L4926" s="171" t="str">
        <f t="shared" si="400"/>
        <v>-</v>
      </c>
      <c r="M4926" s="172">
        <f t="shared" si="399"/>
        <v>0</v>
      </c>
      <c r="N4926" s="172">
        <f t="shared" si="401"/>
        <v>0</v>
      </c>
      <c r="O4926" s="172">
        <f t="shared" si="398"/>
        <v>0</v>
      </c>
      <c r="P4926" s="172">
        <f t="shared" si="402"/>
        <v>0</v>
      </c>
    </row>
    <row r="4927" spans="12:16" ht="15" customHeight="1" x14ac:dyDescent="0.3">
      <c r="L4927" s="171" t="str">
        <f t="shared" si="400"/>
        <v>-</v>
      </c>
      <c r="M4927" s="172">
        <f t="shared" si="399"/>
        <v>0</v>
      </c>
      <c r="N4927" s="172">
        <f t="shared" si="401"/>
        <v>0</v>
      </c>
      <c r="O4927" s="172">
        <f t="shared" si="398"/>
        <v>0</v>
      </c>
      <c r="P4927" s="172">
        <f t="shared" si="402"/>
        <v>0</v>
      </c>
    </row>
    <row r="4928" spans="12:16" ht="15" customHeight="1" x14ac:dyDescent="0.3">
      <c r="L4928" s="171" t="str">
        <f t="shared" si="400"/>
        <v>-</v>
      </c>
      <c r="M4928" s="172">
        <f t="shared" si="399"/>
        <v>0</v>
      </c>
      <c r="N4928" s="172">
        <f t="shared" si="401"/>
        <v>0</v>
      </c>
      <c r="O4928" s="172">
        <f t="shared" si="398"/>
        <v>0</v>
      </c>
      <c r="P4928" s="172">
        <f t="shared" si="402"/>
        <v>0</v>
      </c>
    </row>
    <row r="4929" spans="12:16" ht="15" customHeight="1" x14ac:dyDescent="0.3">
      <c r="L4929" s="171" t="str">
        <f t="shared" si="400"/>
        <v>-</v>
      </c>
      <c r="M4929" s="172">
        <f t="shared" si="399"/>
        <v>0</v>
      </c>
      <c r="N4929" s="172">
        <f t="shared" si="401"/>
        <v>0</v>
      </c>
      <c r="O4929" s="172">
        <f t="shared" si="398"/>
        <v>0</v>
      </c>
      <c r="P4929" s="172">
        <f t="shared" si="402"/>
        <v>0</v>
      </c>
    </row>
    <row r="4930" spans="12:16" ht="15" customHeight="1" x14ac:dyDescent="0.3">
      <c r="L4930" s="171" t="str">
        <f t="shared" si="400"/>
        <v>-</v>
      </c>
      <c r="M4930" s="172">
        <f t="shared" si="399"/>
        <v>0</v>
      </c>
      <c r="N4930" s="172">
        <f t="shared" si="401"/>
        <v>0</v>
      </c>
      <c r="O4930" s="172">
        <f t="shared" si="398"/>
        <v>0</v>
      </c>
      <c r="P4930" s="172">
        <f t="shared" si="402"/>
        <v>0</v>
      </c>
    </row>
    <row r="4931" spans="12:16" ht="15" customHeight="1" x14ac:dyDescent="0.3">
      <c r="L4931" s="171" t="str">
        <f t="shared" si="400"/>
        <v>-</v>
      </c>
      <c r="M4931" s="172">
        <f t="shared" si="399"/>
        <v>0</v>
      </c>
      <c r="N4931" s="172">
        <f t="shared" si="401"/>
        <v>0</v>
      </c>
      <c r="O4931" s="172">
        <f t="shared" si="398"/>
        <v>0</v>
      </c>
      <c r="P4931" s="172">
        <f t="shared" si="402"/>
        <v>0</v>
      </c>
    </row>
    <row r="4932" spans="12:16" ht="15" customHeight="1" x14ac:dyDescent="0.3">
      <c r="L4932" s="171" t="str">
        <f t="shared" si="400"/>
        <v>-</v>
      </c>
      <c r="M4932" s="172">
        <f t="shared" si="399"/>
        <v>0</v>
      </c>
      <c r="N4932" s="172">
        <f t="shared" si="401"/>
        <v>0</v>
      </c>
      <c r="O4932" s="172">
        <f t="shared" si="398"/>
        <v>0</v>
      </c>
      <c r="P4932" s="172">
        <f t="shared" si="402"/>
        <v>0</v>
      </c>
    </row>
    <row r="4933" spans="12:16" ht="15" customHeight="1" x14ac:dyDescent="0.3">
      <c r="L4933" s="171" t="str">
        <f t="shared" si="400"/>
        <v>-</v>
      </c>
      <c r="M4933" s="172">
        <f t="shared" si="399"/>
        <v>0</v>
      </c>
      <c r="N4933" s="172">
        <f t="shared" si="401"/>
        <v>0</v>
      </c>
      <c r="O4933" s="172">
        <f t="shared" si="398"/>
        <v>0</v>
      </c>
      <c r="P4933" s="172">
        <f t="shared" si="402"/>
        <v>0</v>
      </c>
    </row>
    <row r="4934" spans="12:16" ht="15" customHeight="1" x14ac:dyDescent="0.3">
      <c r="L4934" s="171" t="str">
        <f t="shared" si="400"/>
        <v>-</v>
      </c>
      <c r="M4934" s="172">
        <f t="shared" si="399"/>
        <v>0</v>
      </c>
      <c r="N4934" s="172">
        <f t="shared" si="401"/>
        <v>0</v>
      </c>
      <c r="O4934" s="172">
        <f t="shared" si="398"/>
        <v>0</v>
      </c>
      <c r="P4934" s="172">
        <f t="shared" si="402"/>
        <v>0</v>
      </c>
    </row>
    <row r="4935" spans="12:16" ht="15" customHeight="1" x14ac:dyDescent="0.3">
      <c r="L4935" s="171" t="str">
        <f t="shared" si="400"/>
        <v>-</v>
      </c>
      <c r="M4935" s="172">
        <f t="shared" si="399"/>
        <v>0</v>
      </c>
      <c r="N4935" s="172">
        <f t="shared" si="401"/>
        <v>0</v>
      </c>
      <c r="O4935" s="172">
        <f t="shared" si="398"/>
        <v>0</v>
      </c>
      <c r="P4935" s="172">
        <f t="shared" si="402"/>
        <v>0</v>
      </c>
    </row>
    <row r="4936" spans="12:16" ht="15" customHeight="1" x14ac:dyDescent="0.3">
      <c r="L4936" s="171" t="str">
        <f t="shared" si="400"/>
        <v>-</v>
      </c>
      <c r="M4936" s="172">
        <f t="shared" si="399"/>
        <v>0</v>
      </c>
      <c r="N4936" s="172">
        <f t="shared" si="401"/>
        <v>0</v>
      </c>
      <c r="O4936" s="172">
        <f t="shared" si="398"/>
        <v>0</v>
      </c>
      <c r="P4936" s="172">
        <f t="shared" si="402"/>
        <v>0</v>
      </c>
    </row>
    <row r="4937" spans="12:16" ht="15" customHeight="1" x14ac:dyDescent="0.3">
      <c r="L4937" s="171" t="str">
        <f t="shared" si="400"/>
        <v>-</v>
      </c>
      <c r="M4937" s="172">
        <f t="shared" si="399"/>
        <v>0</v>
      </c>
      <c r="N4937" s="172">
        <f t="shared" si="401"/>
        <v>0</v>
      </c>
      <c r="O4937" s="172">
        <f t="shared" si="398"/>
        <v>0</v>
      </c>
      <c r="P4937" s="172">
        <f t="shared" si="402"/>
        <v>0</v>
      </c>
    </row>
    <row r="4938" spans="12:16" ht="15" customHeight="1" x14ac:dyDescent="0.3">
      <c r="L4938" s="171" t="str">
        <f t="shared" si="400"/>
        <v>-</v>
      </c>
      <c r="M4938" s="172">
        <f t="shared" si="399"/>
        <v>0</v>
      </c>
      <c r="N4938" s="172">
        <f t="shared" si="401"/>
        <v>0</v>
      </c>
      <c r="O4938" s="172">
        <f t="shared" si="398"/>
        <v>0</v>
      </c>
      <c r="P4938" s="172">
        <f t="shared" si="402"/>
        <v>0</v>
      </c>
    </row>
    <row r="4939" spans="12:16" ht="15" customHeight="1" x14ac:dyDescent="0.3">
      <c r="L4939" s="171" t="str">
        <f t="shared" si="400"/>
        <v>-</v>
      </c>
      <c r="M4939" s="172">
        <f t="shared" si="399"/>
        <v>0</v>
      </c>
      <c r="N4939" s="172">
        <f t="shared" si="401"/>
        <v>0</v>
      </c>
      <c r="O4939" s="172">
        <f t="shared" ref="O4939:O5002" si="403">IFERROR(IF(ISNUMBER(N4938),N4938,$E$8)*IF(L4939&gt;=$J$8,$E$12,$E$12)/IF(MOD(YEAR(L4939),4),365,366)*IF(ISBLANK(L4938),L4939-$F$5,L4939-L4938),0)</f>
        <v>0</v>
      </c>
      <c r="P4939" s="172">
        <f t="shared" si="402"/>
        <v>0</v>
      </c>
    </row>
    <row r="4940" spans="12:16" ht="15" customHeight="1" x14ac:dyDescent="0.3">
      <c r="L4940" s="171" t="str">
        <f t="shared" si="400"/>
        <v>-</v>
      </c>
      <c r="M4940" s="172">
        <f t="shared" si="399"/>
        <v>0</v>
      </c>
      <c r="N4940" s="172">
        <f t="shared" si="401"/>
        <v>0</v>
      </c>
      <c r="O4940" s="172">
        <f t="shared" si="403"/>
        <v>0</v>
      </c>
      <c r="P4940" s="172">
        <f t="shared" si="402"/>
        <v>0</v>
      </c>
    </row>
    <row r="4941" spans="12:16" ht="15" customHeight="1" x14ac:dyDescent="0.3">
      <c r="L4941" s="171" t="str">
        <f t="shared" si="400"/>
        <v>-</v>
      </c>
      <c r="M4941" s="172">
        <f t="shared" si="399"/>
        <v>0</v>
      </c>
      <c r="N4941" s="172">
        <f t="shared" si="401"/>
        <v>0</v>
      </c>
      <c r="O4941" s="172">
        <f t="shared" si="403"/>
        <v>0</v>
      </c>
      <c r="P4941" s="172">
        <f t="shared" si="402"/>
        <v>0</v>
      </c>
    </row>
    <row r="4942" spans="12:16" ht="15" customHeight="1" x14ac:dyDescent="0.3">
      <c r="L4942" s="171" t="str">
        <f t="shared" si="400"/>
        <v>-</v>
      </c>
      <c r="M4942" s="172">
        <f t="shared" si="399"/>
        <v>0</v>
      </c>
      <c r="N4942" s="172">
        <f t="shared" si="401"/>
        <v>0</v>
      </c>
      <c r="O4942" s="172">
        <f t="shared" si="403"/>
        <v>0</v>
      </c>
      <c r="P4942" s="172">
        <f t="shared" si="402"/>
        <v>0</v>
      </c>
    </row>
    <row r="4943" spans="12:16" ht="15" customHeight="1" x14ac:dyDescent="0.3">
      <c r="L4943" s="171" t="str">
        <f t="shared" si="400"/>
        <v>-</v>
      </c>
      <c r="M4943" s="172">
        <f t="shared" si="399"/>
        <v>0</v>
      </c>
      <c r="N4943" s="172">
        <f t="shared" si="401"/>
        <v>0</v>
      </c>
      <c r="O4943" s="172">
        <f t="shared" si="403"/>
        <v>0</v>
      </c>
      <c r="P4943" s="172">
        <f t="shared" si="402"/>
        <v>0</v>
      </c>
    </row>
    <row r="4944" spans="12:16" ht="15" customHeight="1" x14ac:dyDescent="0.3">
      <c r="L4944" s="171" t="str">
        <f t="shared" si="400"/>
        <v>-</v>
      </c>
      <c r="M4944" s="172">
        <f t="shared" si="399"/>
        <v>0</v>
      </c>
      <c r="N4944" s="172">
        <f t="shared" si="401"/>
        <v>0</v>
      </c>
      <c r="O4944" s="172">
        <f t="shared" si="403"/>
        <v>0</v>
      </c>
      <c r="P4944" s="172">
        <f t="shared" si="402"/>
        <v>0</v>
      </c>
    </row>
    <row r="4945" spans="12:16" ht="15" customHeight="1" x14ac:dyDescent="0.3">
      <c r="L4945" s="171" t="str">
        <f t="shared" si="400"/>
        <v>-</v>
      </c>
      <c r="M4945" s="172">
        <f t="shared" si="399"/>
        <v>0</v>
      </c>
      <c r="N4945" s="172">
        <f t="shared" si="401"/>
        <v>0</v>
      </c>
      <c r="O4945" s="172">
        <f t="shared" si="403"/>
        <v>0</v>
      </c>
      <c r="P4945" s="172">
        <f t="shared" si="402"/>
        <v>0</v>
      </c>
    </row>
    <row r="4946" spans="12:16" ht="15" customHeight="1" x14ac:dyDescent="0.3">
      <c r="L4946" s="171" t="str">
        <f t="shared" si="400"/>
        <v>-</v>
      </c>
      <c r="M4946" s="172">
        <f t="shared" si="399"/>
        <v>0</v>
      </c>
      <c r="N4946" s="172">
        <f t="shared" si="401"/>
        <v>0</v>
      </c>
      <c r="O4946" s="172">
        <f t="shared" si="403"/>
        <v>0</v>
      </c>
      <c r="P4946" s="172">
        <f t="shared" si="402"/>
        <v>0</v>
      </c>
    </row>
    <row r="4947" spans="12:16" ht="15" customHeight="1" x14ac:dyDescent="0.3">
      <c r="L4947" s="171" t="str">
        <f t="shared" si="400"/>
        <v>-</v>
      </c>
      <c r="M4947" s="172">
        <f t="shared" ref="M4947:M5010" si="404">IFERROR(VLOOKUP(L4947,$B$19:$E$80,4,FALSE),0)</f>
        <v>0</v>
      </c>
      <c r="N4947" s="172">
        <f t="shared" si="401"/>
        <v>0</v>
      </c>
      <c r="O4947" s="172">
        <f t="shared" si="403"/>
        <v>0</v>
      </c>
      <c r="P4947" s="172">
        <f t="shared" si="402"/>
        <v>0</v>
      </c>
    </row>
    <row r="4948" spans="12:16" ht="15" customHeight="1" x14ac:dyDescent="0.3">
      <c r="L4948" s="171" t="str">
        <f t="shared" ref="L4948:L5011" si="405">IFERROR(IF(MAX(L4947+1,$F$5+1)&gt;$J$10,"-",MAX(L4947+1,$F$5+1)),"-")</f>
        <v>-</v>
      </c>
      <c r="M4948" s="172">
        <f t="shared" si="404"/>
        <v>0</v>
      </c>
      <c r="N4948" s="172">
        <f t="shared" ref="N4948:N5011" si="406">IF(ISNUMBER(N4947),N4947-M4948,$E$8)</f>
        <v>0</v>
      </c>
      <c r="O4948" s="172">
        <f t="shared" si="403"/>
        <v>0</v>
      </c>
      <c r="P4948" s="172">
        <f t="shared" ref="P4948:P5011" si="407">IFERROR(IF(ISNUMBER(N4947),N4947,$E$8)*3%/IF(MOD(YEAR(L4948),4),365,366)*IF(ISBLANK(L4947),(L4948-$F$5),L4948-L4947),0)</f>
        <v>0</v>
      </c>
    </row>
    <row r="4949" spans="12:16" ht="15" customHeight="1" x14ac:dyDescent="0.3">
      <c r="L4949" s="171" t="str">
        <f t="shared" si="405"/>
        <v>-</v>
      </c>
      <c r="M4949" s="172">
        <f t="shared" si="404"/>
        <v>0</v>
      </c>
      <c r="N4949" s="172">
        <f t="shared" si="406"/>
        <v>0</v>
      </c>
      <c r="O4949" s="172">
        <f t="shared" si="403"/>
        <v>0</v>
      </c>
      <c r="P4949" s="172">
        <f t="shared" si="407"/>
        <v>0</v>
      </c>
    </row>
    <row r="4950" spans="12:16" ht="15" customHeight="1" x14ac:dyDescent="0.3">
      <c r="L4950" s="171" t="str">
        <f t="shared" si="405"/>
        <v>-</v>
      </c>
      <c r="M4950" s="172">
        <f t="shared" si="404"/>
        <v>0</v>
      </c>
      <c r="N4950" s="172">
        <f t="shared" si="406"/>
        <v>0</v>
      </c>
      <c r="O4950" s="172">
        <f t="shared" si="403"/>
        <v>0</v>
      </c>
      <c r="P4950" s="172">
        <f t="shared" si="407"/>
        <v>0</v>
      </c>
    </row>
    <row r="4951" spans="12:16" ht="15" customHeight="1" x14ac:dyDescent="0.3">
      <c r="L4951" s="171" t="str">
        <f t="shared" si="405"/>
        <v>-</v>
      </c>
      <c r="M4951" s="172">
        <f t="shared" si="404"/>
        <v>0</v>
      </c>
      <c r="N4951" s="172">
        <f t="shared" si="406"/>
        <v>0</v>
      </c>
      <c r="O4951" s="172">
        <f t="shared" si="403"/>
        <v>0</v>
      </c>
      <c r="P4951" s="172">
        <f t="shared" si="407"/>
        <v>0</v>
      </c>
    </row>
    <row r="4952" spans="12:16" ht="15" customHeight="1" x14ac:dyDescent="0.3">
      <c r="L4952" s="171" t="str">
        <f t="shared" si="405"/>
        <v>-</v>
      </c>
      <c r="M4952" s="172">
        <f t="shared" si="404"/>
        <v>0</v>
      </c>
      <c r="N4952" s="172">
        <f t="shared" si="406"/>
        <v>0</v>
      </c>
      <c r="O4952" s="172">
        <f t="shared" si="403"/>
        <v>0</v>
      </c>
      <c r="P4952" s="172">
        <f t="shared" si="407"/>
        <v>0</v>
      </c>
    </row>
    <row r="4953" spans="12:16" ht="15" customHeight="1" x14ac:dyDescent="0.3">
      <c r="L4953" s="171" t="str">
        <f t="shared" si="405"/>
        <v>-</v>
      </c>
      <c r="M4953" s="172">
        <f t="shared" si="404"/>
        <v>0</v>
      </c>
      <c r="N4953" s="172">
        <f t="shared" si="406"/>
        <v>0</v>
      </c>
      <c r="O4953" s="172">
        <f t="shared" si="403"/>
        <v>0</v>
      </c>
      <c r="P4953" s="172">
        <f t="shared" si="407"/>
        <v>0</v>
      </c>
    </row>
    <row r="4954" spans="12:16" ht="15" customHeight="1" x14ac:dyDescent="0.3">
      <c r="L4954" s="171" t="str">
        <f t="shared" si="405"/>
        <v>-</v>
      </c>
      <c r="M4954" s="172">
        <f t="shared" si="404"/>
        <v>0</v>
      </c>
      <c r="N4954" s="172">
        <f t="shared" si="406"/>
        <v>0</v>
      </c>
      <c r="O4954" s="172">
        <f t="shared" si="403"/>
        <v>0</v>
      </c>
      <c r="P4954" s="172">
        <f t="shared" si="407"/>
        <v>0</v>
      </c>
    </row>
    <row r="4955" spans="12:16" ht="15" customHeight="1" x14ac:dyDescent="0.3">
      <c r="L4955" s="171" t="str">
        <f t="shared" si="405"/>
        <v>-</v>
      </c>
      <c r="M4955" s="172">
        <f t="shared" si="404"/>
        <v>0</v>
      </c>
      <c r="N4955" s="172">
        <f t="shared" si="406"/>
        <v>0</v>
      </c>
      <c r="O4955" s="172">
        <f t="shared" si="403"/>
        <v>0</v>
      </c>
      <c r="P4955" s="172">
        <f t="shared" si="407"/>
        <v>0</v>
      </c>
    </row>
    <row r="4956" spans="12:16" ht="15" customHeight="1" x14ac:dyDescent="0.3">
      <c r="L4956" s="171" t="str">
        <f t="shared" si="405"/>
        <v>-</v>
      </c>
      <c r="M4956" s="172">
        <f t="shared" si="404"/>
        <v>0</v>
      </c>
      <c r="N4956" s="172">
        <f t="shared" si="406"/>
        <v>0</v>
      </c>
      <c r="O4956" s="172">
        <f t="shared" si="403"/>
        <v>0</v>
      </c>
      <c r="P4956" s="172">
        <f t="shared" si="407"/>
        <v>0</v>
      </c>
    </row>
    <row r="4957" spans="12:16" ht="15" customHeight="1" x14ac:dyDescent="0.3">
      <c r="L4957" s="171" t="str">
        <f t="shared" si="405"/>
        <v>-</v>
      </c>
      <c r="M4957" s="172">
        <f t="shared" si="404"/>
        <v>0</v>
      </c>
      <c r="N4957" s="172">
        <f t="shared" si="406"/>
        <v>0</v>
      </c>
      <c r="O4957" s="172">
        <f t="shared" si="403"/>
        <v>0</v>
      </c>
      <c r="P4957" s="172">
        <f t="shared" si="407"/>
        <v>0</v>
      </c>
    </row>
    <row r="4958" spans="12:16" ht="15" customHeight="1" x14ac:dyDescent="0.3">
      <c r="L4958" s="171" t="str">
        <f t="shared" si="405"/>
        <v>-</v>
      </c>
      <c r="M4958" s="172">
        <f t="shared" si="404"/>
        <v>0</v>
      </c>
      <c r="N4958" s="172">
        <f t="shared" si="406"/>
        <v>0</v>
      </c>
      <c r="O4958" s="172">
        <f t="shared" si="403"/>
        <v>0</v>
      </c>
      <c r="P4958" s="172">
        <f t="shared" si="407"/>
        <v>0</v>
      </c>
    </row>
    <row r="4959" spans="12:16" ht="15" customHeight="1" x14ac:dyDescent="0.3">
      <c r="L4959" s="171" t="str">
        <f t="shared" si="405"/>
        <v>-</v>
      </c>
      <c r="M4959" s="172">
        <f t="shared" si="404"/>
        <v>0</v>
      </c>
      <c r="N4959" s="172">
        <f t="shared" si="406"/>
        <v>0</v>
      </c>
      <c r="O4959" s="172">
        <f t="shared" si="403"/>
        <v>0</v>
      </c>
      <c r="P4959" s="172">
        <f t="shared" si="407"/>
        <v>0</v>
      </c>
    </row>
    <row r="4960" spans="12:16" ht="15" customHeight="1" x14ac:dyDescent="0.3">
      <c r="L4960" s="171" t="str">
        <f t="shared" si="405"/>
        <v>-</v>
      </c>
      <c r="M4960" s="172">
        <f t="shared" si="404"/>
        <v>0</v>
      </c>
      <c r="N4960" s="172">
        <f t="shared" si="406"/>
        <v>0</v>
      </c>
      <c r="O4960" s="172">
        <f t="shared" si="403"/>
        <v>0</v>
      </c>
      <c r="P4960" s="172">
        <f t="shared" si="407"/>
        <v>0</v>
      </c>
    </row>
    <row r="4961" spans="12:16" ht="15" customHeight="1" x14ac:dyDescent="0.3">
      <c r="L4961" s="171" t="str">
        <f t="shared" si="405"/>
        <v>-</v>
      </c>
      <c r="M4961" s="172">
        <f t="shared" si="404"/>
        <v>0</v>
      </c>
      <c r="N4961" s="172">
        <f t="shared" si="406"/>
        <v>0</v>
      </c>
      <c r="O4961" s="172">
        <f t="shared" si="403"/>
        <v>0</v>
      </c>
      <c r="P4961" s="172">
        <f t="shared" si="407"/>
        <v>0</v>
      </c>
    </row>
    <row r="4962" spans="12:16" ht="15" customHeight="1" x14ac:dyDescent="0.3">
      <c r="L4962" s="171" t="str">
        <f t="shared" si="405"/>
        <v>-</v>
      </c>
      <c r="M4962" s="172">
        <f t="shared" si="404"/>
        <v>0</v>
      </c>
      <c r="N4962" s="172">
        <f t="shared" si="406"/>
        <v>0</v>
      </c>
      <c r="O4962" s="172">
        <f t="shared" si="403"/>
        <v>0</v>
      </c>
      <c r="P4962" s="172">
        <f t="shared" si="407"/>
        <v>0</v>
      </c>
    </row>
    <row r="4963" spans="12:16" ht="15" customHeight="1" x14ac:dyDescent="0.3">
      <c r="L4963" s="171" t="str">
        <f t="shared" si="405"/>
        <v>-</v>
      </c>
      <c r="M4963" s="172">
        <f t="shared" si="404"/>
        <v>0</v>
      </c>
      <c r="N4963" s="172">
        <f t="shared" si="406"/>
        <v>0</v>
      </c>
      <c r="O4963" s="172">
        <f t="shared" si="403"/>
        <v>0</v>
      </c>
      <c r="P4963" s="172">
        <f t="shared" si="407"/>
        <v>0</v>
      </c>
    </row>
    <row r="4964" spans="12:16" ht="15" customHeight="1" x14ac:dyDescent="0.3">
      <c r="L4964" s="171" t="str">
        <f t="shared" si="405"/>
        <v>-</v>
      </c>
      <c r="M4964" s="172">
        <f t="shared" si="404"/>
        <v>0</v>
      </c>
      <c r="N4964" s="172">
        <f t="shared" si="406"/>
        <v>0</v>
      </c>
      <c r="O4964" s="172">
        <f t="shared" si="403"/>
        <v>0</v>
      </c>
      <c r="P4964" s="172">
        <f t="shared" si="407"/>
        <v>0</v>
      </c>
    </row>
    <row r="4965" spans="12:16" ht="15" customHeight="1" x14ac:dyDescent="0.3">
      <c r="L4965" s="171" t="str">
        <f t="shared" si="405"/>
        <v>-</v>
      </c>
      <c r="M4965" s="172">
        <f t="shared" si="404"/>
        <v>0</v>
      </c>
      <c r="N4965" s="172">
        <f t="shared" si="406"/>
        <v>0</v>
      </c>
      <c r="O4965" s="172">
        <f t="shared" si="403"/>
        <v>0</v>
      </c>
      <c r="P4965" s="172">
        <f t="shared" si="407"/>
        <v>0</v>
      </c>
    </row>
    <row r="4966" spans="12:16" ht="15" customHeight="1" x14ac:dyDescent="0.3">
      <c r="L4966" s="171" t="str">
        <f t="shared" si="405"/>
        <v>-</v>
      </c>
      <c r="M4966" s="172">
        <f t="shared" si="404"/>
        <v>0</v>
      </c>
      <c r="N4966" s="172">
        <f t="shared" si="406"/>
        <v>0</v>
      </c>
      <c r="O4966" s="172">
        <f t="shared" si="403"/>
        <v>0</v>
      </c>
      <c r="P4966" s="172">
        <f t="shared" si="407"/>
        <v>0</v>
      </c>
    </row>
    <row r="4967" spans="12:16" ht="15" customHeight="1" x14ac:dyDescent="0.3">
      <c r="L4967" s="171" t="str">
        <f t="shared" si="405"/>
        <v>-</v>
      </c>
      <c r="M4967" s="172">
        <f t="shared" si="404"/>
        <v>0</v>
      </c>
      <c r="N4967" s="172">
        <f t="shared" si="406"/>
        <v>0</v>
      </c>
      <c r="O4967" s="172">
        <f t="shared" si="403"/>
        <v>0</v>
      </c>
      <c r="P4967" s="172">
        <f t="shared" si="407"/>
        <v>0</v>
      </c>
    </row>
    <row r="4968" spans="12:16" ht="15" customHeight="1" x14ac:dyDescent="0.3">
      <c r="L4968" s="171" t="str">
        <f t="shared" si="405"/>
        <v>-</v>
      </c>
      <c r="M4968" s="172">
        <f t="shared" si="404"/>
        <v>0</v>
      </c>
      <c r="N4968" s="172">
        <f t="shared" si="406"/>
        <v>0</v>
      </c>
      <c r="O4968" s="172">
        <f t="shared" si="403"/>
        <v>0</v>
      </c>
      <c r="P4968" s="172">
        <f t="shared" si="407"/>
        <v>0</v>
      </c>
    </row>
    <row r="4969" spans="12:16" ht="15" customHeight="1" x14ac:dyDescent="0.3">
      <c r="L4969" s="171" t="str">
        <f t="shared" si="405"/>
        <v>-</v>
      </c>
      <c r="M4969" s="172">
        <f t="shared" si="404"/>
        <v>0</v>
      </c>
      <c r="N4969" s="172">
        <f t="shared" si="406"/>
        <v>0</v>
      </c>
      <c r="O4969" s="172">
        <f t="shared" si="403"/>
        <v>0</v>
      </c>
      <c r="P4969" s="172">
        <f t="shared" si="407"/>
        <v>0</v>
      </c>
    </row>
    <row r="4970" spans="12:16" ht="15" customHeight="1" x14ac:dyDescent="0.3">
      <c r="L4970" s="171" t="str">
        <f t="shared" si="405"/>
        <v>-</v>
      </c>
      <c r="M4970" s="172">
        <f t="shared" si="404"/>
        <v>0</v>
      </c>
      <c r="N4970" s="172">
        <f t="shared" si="406"/>
        <v>0</v>
      </c>
      <c r="O4970" s="172">
        <f t="shared" si="403"/>
        <v>0</v>
      </c>
      <c r="P4970" s="172">
        <f t="shared" si="407"/>
        <v>0</v>
      </c>
    </row>
    <row r="4971" spans="12:16" ht="15" customHeight="1" x14ac:dyDescent="0.3">
      <c r="L4971" s="171" t="str">
        <f t="shared" si="405"/>
        <v>-</v>
      </c>
      <c r="M4971" s="172">
        <f t="shared" si="404"/>
        <v>0</v>
      </c>
      <c r="N4971" s="172">
        <f t="shared" si="406"/>
        <v>0</v>
      </c>
      <c r="O4971" s="172">
        <f t="shared" si="403"/>
        <v>0</v>
      </c>
      <c r="P4971" s="172">
        <f t="shared" si="407"/>
        <v>0</v>
      </c>
    </row>
    <row r="4972" spans="12:16" ht="15" customHeight="1" x14ac:dyDescent="0.3">
      <c r="L4972" s="171" t="str">
        <f t="shared" si="405"/>
        <v>-</v>
      </c>
      <c r="M4972" s="172">
        <f t="shared" si="404"/>
        <v>0</v>
      </c>
      <c r="N4972" s="172">
        <f t="shared" si="406"/>
        <v>0</v>
      </c>
      <c r="O4972" s="172">
        <f t="shared" si="403"/>
        <v>0</v>
      </c>
      <c r="P4972" s="172">
        <f t="shared" si="407"/>
        <v>0</v>
      </c>
    </row>
    <row r="4973" spans="12:16" ht="15" customHeight="1" x14ac:dyDescent="0.3">
      <c r="L4973" s="171" t="str">
        <f t="shared" si="405"/>
        <v>-</v>
      </c>
      <c r="M4973" s="172">
        <f t="shared" si="404"/>
        <v>0</v>
      </c>
      <c r="N4973" s="172">
        <f t="shared" si="406"/>
        <v>0</v>
      </c>
      <c r="O4973" s="172">
        <f t="shared" si="403"/>
        <v>0</v>
      </c>
      <c r="P4973" s="172">
        <f t="shared" si="407"/>
        <v>0</v>
      </c>
    </row>
    <row r="4974" spans="12:16" ht="15" customHeight="1" x14ac:dyDescent="0.3">
      <c r="L4974" s="171" t="str">
        <f t="shared" si="405"/>
        <v>-</v>
      </c>
      <c r="M4974" s="172">
        <f t="shared" si="404"/>
        <v>0</v>
      </c>
      <c r="N4974" s="172">
        <f t="shared" si="406"/>
        <v>0</v>
      </c>
      <c r="O4974" s="172">
        <f t="shared" si="403"/>
        <v>0</v>
      </c>
      <c r="P4974" s="172">
        <f t="shared" si="407"/>
        <v>0</v>
      </c>
    </row>
    <row r="4975" spans="12:16" ht="15" customHeight="1" x14ac:dyDescent="0.3">
      <c r="L4975" s="171" t="str">
        <f t="shared" si="405"/>
        <v>-</v>
      </c>
      <c r="M4975" s="172">
        <f t="shared" si="404"/>
        <v>0</v>
      </c>
      <c r="N4975" s="172">
        <f t="shared" si="406"/>
        <v>0</v>
      </c>
      <c r="O4975" s="172">
        <f t="shared" si="403"/>
        <v>0</v>
      </c>
      <c r="P4975" s="172">
        <f t="shared" si="407"/>
        <v>0</v>
      </c>
    </row>
    <row r="4976" spans="12:16" ht="15" customHeight="1" x14ac:dyDescent="0.3">
      <c r="L4976" s="171" t="str">
        <f t="shared" si="405"/>
        <v>-</v>
      </c>
      <c r="M4976" s="172">
        <f t="shared" si="404"/>
        <v>0</v>
      </c>
      <c r="N4976" s="172">
        <f t="shared" si="406"/>
        <v>0</v>
      </c>
      <c r="O4976" s="172">
        <f t="shared" si="403"/>
        <v>0</v>
      </c>
      <c r="P4976" s="172">
        <f t="shared" si="407"/>
        <v>0</v>
      </c>
    </row>
    <row r="4977" spans="12:16" ht="15" customHeight="1" x14ac:dyDescent="0.3">
      <c r="L4977" s="171" t="str">
        <f t="shared" si="405"/>
        <v>-</v>
      </c>
      <c r="M4977" s="172">
        <f t="shared" si="404"/>
        <v>0</v>
      </c>
      <c r="N4977" s="172">
        <f t="shared" si="406"/>
        <v>0</v>
      </c>
      <c r="O4977" s="172">
        <f t="shared" si="403"/>
        <v>0</v>
      </c>
      <c r="P4977" s="172">
        <f t="shared" si="407"/>
        <v>0</v>
      </c>
    </row>
    <row r="4978" spans="12:16" ht="15" customHeight="1" x14ac:dyDescent="0.3">
      <c r="L4978" s="171" t="str">
        <f t="shared" si="405"/>
        <v>-</v>
      </c>
      <c r="M4978" s="172">
        <f t="shared" si="404"/>
        <v>0</v>
      </c>
      <c r="N4978" s="172">
        <f t="shared" si="406"/>
        <v>0</v>
      </c>
      <c r="O4978" s="172">
        <f t="shared" si="403"/>
        <v>0</v>
      </c>
      <c r="P4978" s="172">
        <f t="shared" si="407"/>
        <v>0</v>
      </c>
    </row>
    <row r="4979" spans="12:16" ht="15" customHeight="1" x14ac:dyDescent="0.3">
      <c r="L4979" s="171" t="str">
        <f t="shared" si="405"/>
        <v>-</v>
      </c>
      <c r="M4979" s="172">
        <f t="shared" si="404"/>
        <v>0</v>
      </c>
      <c r="N4979" s="172">
        <f t="shared" si="406"/>
        <v>0</v>
      </c>
      <c r="O4979" s="172">
        <f t="shared" si="403"/>
        <v>0</v>
      </c>
      <c r="P4979" s="172">
        <f t="shared" si="407"/>
        <v>0</v>
      </c>
    </row>
    <row r="4980" spans="12:16" ht="15" customHeight="1" x14ac:dyDescent="0.3">
      <c r="L4980" s="171" t="str">
        <f t="shared" si="405"/>
        <v>-</v>
      </c>
      <c r="M4980" s="172">
        <f t="shared" si="404"/>
        <v>0</v>
      </c>
      <c r="N4980" s="172">
        <f t="shared" si="406"/>
        <v>0</v>
      </c>
      <c r="O4980" s="172">
        <f t="shared" si="403"/>
        <v>0</v>
      </c>
      <c r="P4980" s="172">
        <f t="shared" si="407"/>
        <v>0</v>
      </c>
    </row>
    <row r="4981" spans="12:16" ht="15" customHeight="1" x14ac:dyDescent="0.3">
      <c r="L4981" s="171" t="str">
        <f t="shared" si="405"/>
        <v>-</v>
      </c>
      <c r="M4981" s="172">
        <f t="shared" si="404"/>
        <v>0</v>
      </c>
      <c r="N4981" s="172">
        <f t="shared" si="406"/>
        <v>0</v>
      </c>
      <c r="O4981" s="172">
        <f t="shared" si="403"/>
        <v>0</v>
      </c>
      <c r="P4981" s="172">
        <f t="shared" si="407"/>
        <v>0</v>
      </c>
    </row>
    <row r="4982" spans="12:16" ht="15" customHeight="1" x14ac:dyDescent="0.3">
      <c r="L4982" s="171" t="str">
        <f t="shared" si="405"/>
        <v>-</v>
      </c>
      <c r="M4982" s="172">
        <f t="shared" si="404"/>
        <v>0</v>
      </c>
      <c r="N4982" s="172">
        <f t="shared" si="406"/>
        <v>0</v>
      </c>
      <c r="O4982" s="172">
        <f t="shared" si="403"/>
        <v>0</v>
      </c>
      <c r="P4982" s="172">
        <f t="shared" si="407"/>
        <v>0</v>
      </c>
    </row>
    <row r="4983" spans="12:16" ht="15" customHeight="1" x14ac:dyDescent="0.3">
      <c r="L4983" s="171" t="str">
        <f t="shared" si="405"/>
        <v>-</v>
      </c>
      <c r="M4983" s="172">
        <f t="shared" si="404"/>
        <v>0</v>
      </c>
      <c r="N4983" s="172">
        <f t="shared" si="406"/>
        <v>0</v>
      </c>
      <c r="O4983" s="172">
        <f t="shared" si="403"/>
        <v>0</v>
      </c>
      <c r="P4983" s="172">
        <f t="shared" si="407"/>
        <v>0</v>
      </c>
    </row>
    <row r="4984" spans="12:16" ht="15" customHeight="1" x14ac:dyDescent="0.3">
      <c r="L4984" s="171" t="str">
        <f t="shared" si="405"/>
        <v>-</v>
      </c>
      <c r="M4984" s="172">
        <f t="shared" si="404"/>
        <v>0</v>
      </c>
      <c r="N4984" s="172">
        <f t="shared" si="406"/>
        <v>0</v>
      </c>
      <c r="O4984" s="172">
        <f t="shared" si="403"/>
        <v>0</v>
      </c>
      <c r="P4984" s="172">
        <f t="shared" si="407"/>
        <v>0</v>
      </c>
    </row>
    <row r="4985" spans="12:16" ht="15" customHeight="1" x14ac:dyDescent="0.3">
      <c r="L4985" s="171" t="str">
        <f t="shared" si="405"/>
        <v>-</v>
      </c>
      <c r="M4985" s="172">
        <f t="shared" si="404"/>
        <v>0</v>
      </c>
      <c r="N4985" s="172">
        <f t="shared" si="406"/>
        <v>0</v>
      </c>
      <c r="O4985" s="172">
        <f t="shared" si="403"/>
        <v>0</v>
      </c>
      <c r="P4985" s="172">
        <f t="shared" si="407"/>
        <v>0</v>
      </c>
    </row>
    <row r="4986" spans="12:16" ht="15" customHeight="1" x14ac:dyDescent="0.3">
      <c r="L4986" s="171" t="str">
        <f t="shared" si="405"/>
        <v>-</v>
      </c>
      <c r="M4986" s="172">
        <f t="shared" si="404"/>
        <v>0</v>
      </c>
      <c r="N4986" s="172">
        <f t="shared" si="406"/>
        <v>0</v>
      </c>
      <c r="O4986" s="172">
        <f t="shared" si="403"/>
        <v>0</v>
      </c>
      <c r="P4986" s="172">
        <f t="shared" si="407"/>
        <v>0</v>
      </c>
    </row>
    <row r="4987" spans="12:16" ht="15" customHeight="1" x14ac:dyDescent="0.3">
      <c r="L4987" s="171" t="str">
        <f t="shared" si="405"/>
        <v>-</v>
      </c>
      <c r="M4987" s="172">
        <f t="shared" si="404"/>
        <v>0</v>
      </c>
      <c r="N4987" s="172">
        <f t="shared" si="406"/>
        <v>0</v>
      </c>
      <c r="O4987" s="172">
        <f t="shared" si="403"/>
        <v>0</v>
      </c>
      <c r="P4987" s="172">
        <f t="shared" si="407"/>
        <v>0</v>
      </c>
    </row>
    <row r="4988" spans="12:16" ht="15" customHeight="1" x14ac:dyDescent="0.3">
      <c r="L4988" s="171" t="str">
        <f t="shared" si="405"/>
        <v>-</v>
      </c>
      <c r="M4988" s="172">
        <f t="shared" si="404"/>
        <v>0</v>
      </c>
      <c r="N4988" s="172">
        <f t="shared" si="406"/>
        <v>0</v>
      </c>
      <c r="O4988" s="172">
        <f t="shared" si="403"/>
        <v>0</v>
      </c>
      <c r="P4988" s="172">
        <f t="shared" si="407"/>
        <v>0</v>
      </c>
    </row>
    <row r="4989" spans="12:16" ht="15" customHeight="1" x14ac:dyDescent="0.3">
      <c r="L4989" s="171" t="str">
        <f t="shared" si="405"/>
        <v>-</v>
      </c>
      <c r="M4989" s="172">
        <f t="shared" si="404"/>
        <v>0</v>
      </c>
      <c r="N4989" s="172">
        <f t="shared" si="406"/>
        <v>0</v>
      </c>
      <c r="O4989" s="172">
        <f t="shared" si="403"/>
        <v>0</v>
      </c>
      <c r="P4989" s="172">
        <f t="shared" si="407"/>
        <v>0</v>
      </c>
    </row>
    <row r="4990" spans="12:16" ht="15" customHeight="1" x14ac:dyDescent="0.3">
      <c r="L4990" s="171" t="str">
        <f t="shared" si="405"/>
        <v>-</v>
      </c>
      <c r="M4990" s="172">
        <f t="shared" si="404"/>
        <v>0</v>
      </c>
      <c r="N4990" s="172">
        <f t="shared" si="406"/>
        <v>0</v>
      </c>
      <c r="O4990" s="172">
        <f t="shared" si="403"/>
        <v>0</v>
      </c>
      <c r="P4990" s="172">
        <f t="shared" si="407"/>
        <v>0</v>
      </c>
    </row>
    <row r="4991" spans="12:16" ht="15" customHeight="1" x14ac:dyDescent="0.3">
      <c r="L4991" s="171" t="str">
        <f t="shared" si="405"/>
        <v>-</v>
      </c>
      <c r="M4991" s="172">
        <f t="shared" si="404"/>
        <v>0</v>
      </c>
      <c r="N4991" s="172">
        <f t="shared" si="406"/>
        <v>0</v>
      </c>
      <c r="O4991" s="172">
        <f t="shared" si="403"/>
        <v>0</v>
      </c>
      <c r="P4991" s="172">
        <f t="shared" si="407"/>
        <v>0</v>
      </c>
    </row>
    <row r="4992" spans="12:16" ht="15" customHeight="1" x14ac:dyDescent="0.3">
      <c r="L4992" s="171" t="str">
        <f t="shared" si="405"/>
        <v>-</v>
      </c>
      <c r="M4992" s="172">
        <f t="shared" si="404"/>
        <v>0</v>
      </c>
      <c r="N4992" s="172">
        <f t="shared" si="406"/>
        <v>0</v>
      </c>
      <c r="O4992" s="172">
        <f t="shared" si="403"/>
        <v>0</v>
      </c>
      <c r="P4992" s="172">
        <f t="shared" si="407"/>
        <v>0</v>
      </c>
    </row>
    <row r="4993" spans="12:16" ht="15" customHeight="1" x14ac:dyDescent="0.3">
      <c r="L4993" s="171" t="str">
        <f t="shared" si="405"/>
        <v>-</v>
      </c>
      <c r="M4993" s="172">
        <f t="shared" si="404"/>
        <v>0</v>
      </c>
      <c r="N4993" s="172">
        <f t="shared" si="406"/>
        <v>0</v>
      </c>
      <c r="O4993" s="172">
        <f t="shared" si="403"/>
        <v>0</v>
      </c>
      <c r="P4993" s="172">
        <f t="shared" si="407"/>
        <v>0</v>
      </c>
    </row>
    <row r="4994" spans="12:16" ht="15" customHeight="1" x14ac:dyDescent="0.3">
      <c r="L4994" s="171" t="str">
        <f t="shared" si="405"/>
        <v>-</v>
      </c>
      <c r="M4994" s="172">
        <f t="shared" si="404"/>
        <v>0</v>
      </c>
      <c r="N4994" s="172">
        <f t="shared" si="406"/>
        <v>0</v>
      </c>
      <c r="O4994" s="172">
        <f t="shared" si="403"/>
        <v>0</v>
      </c>
      <c r="P4994" s="172">
        <f t="shared" si="407"/>
        <v>0</v>
      </c>
    </row>
    <row r="4995" spans="12:16" ht="15" customHeight="1" x14ac:dyDescent="0.3">
      <c r="L4995" s="171" t="str">
        <f t="shared" si="405"/>
        <v>-</v>
      </c>
      <c r="M4995" s="172">
        <f t="shared" si="404"/>
        <v>0</v>
      </c>
      <c r="N4995" s="172">
        <f t="shared" si="406"/>
        <v>0</v>
      </c>
      <c r="O4995" s="172">
        <f t="shared" si="403"/>
        <v>0</v>
      </c>
      <c r="P4995" s="172">
        <f t="shared" si="407"/>
        <v>0</v>
      </c>
    </row>
    <row r="4996" spans="12:16" ht="15" customHeight="1" x14ac:dyDescent="0.3">
      <c r="L4996" s="171" t="str">
        <f t="shared" si="405"/>
        <v>-</v>
      </c>
      <c r="M4996" s="172">
        <f t="shared" si="404"/>
        <v>0</v>
      </c>
      <c r="N4996" s="172">
        <f t="shared" si="406"/>
        <v>0</v>
      </c>
      <c r="O4996" s="172">
        <f t="shared" si="403"/>
        <v>0</v>
      </c>
      <c r="P4996" s="172">
        <f t="shared" si="407"/>
        <v>0</v>
      </c>
    </row>
    <row r="4997" spans="12:16" ht="15" customHeight="1" x14ac:dyDescent="0.3">
      <c r="L4997" s="171" t="str">
        <f t="shared" si="405"/>
        <v>-</v>
      </c>
      <c r="M4997" s="172">
        <f t="shared" si="404"/>
        <v>0</v>
      </c>
      <c r="N4997" s="172">
        <f t="shared" si="406"/>
        <v>0</v>
      </c>
      <c r="O4997" s="172">
        <f t="shared" si="403"/>
        <v>0</v>
      </c>
      <c r="P4997" s="172">
        <f t="shared" si="407"/>
        <v>0</v>
      </c>
    </row>
    <row r="4998" spans="12:16" ht="15" customHeight="1" x14ac:dyDescent="0.3">
      <c r="L4998" s="171" t="str">
        <f t="shared" si="405"/>
        <v>-</v>
      </c>
      <c r="M4998" s="172">
        <f t="shared" si="404"/>
        <v>0</v>
      </c>
      <c r="N4998" s="172">
        <f t="shared" si="406"/>
        <v>0</v>
      </c>
      <c r="O4998" s="172">
        <f t="shared" si="403"/>
        <v>0</v>
      </c>
      <c r="P4998" s="172">
        <f t="shared" si="407"/>
        <v>0</v>
      </c>
    </row>
    <row r="4999" spans="12:16" ht="15" customHeight="1" x14ac:dyDescent="0.3">
      <c r="L4999" s="171" t="str">
        <f t="shared" si="405"/>
        <v>-</v>
      </c>
      <c r="M4999" s="172">
        <f t="shared" si="404"/>
        <v>0</v>
      </c>
      <c r="N4999" s="172">
        <f t="shared" si="406"/>
        <v>0</v>
      </c>
      <c r="O4999" s="172">
        <f t="shared" si="403"/>
        <v>0</v>
      </c>
      <c r="P4999" s="172">
        <f t="shared" si="407"/>
        <v>0</v>
      </c>
    </row>
    <row r="5000" spans="12:16" ht="15" customHeight="1" x14ac:dyDescent="0.3">
      <c r="L5000" s="171" t="str">
        <f t="shared" si="405"/>
        <v>-</v>
      </c>
      <c r="M5000" s="172">
        <f t="shared" si="404"/>
        <v>0</v>
      </c>
      <c r="N5000" s="172">
        <f t="shared" si="406"/>
        <v>0</v>
      </c>
      <c r="O5000" s="172">
        <f t="shared" si="403"/>
        <v>0</v>
      </c>
      <c r="P5000" s="172">
        <f t="shared" si="407"/>
        <v>0</v>
      </c>
    </row>
    <row r="5001" spans="12:16" ht="15" customHeight="1" x14ac:dyDescent="0.3">
      <c r="L5001" s="171" t="str">
        <f t="shared" si="405"/>
        <v>-</v>
      </c>
      <c r="M5001" s="172">
        <f t="shared" si="404"/>
        <v>0</v>
      </c>
      <c r="N5001" s="172">
        <f t="shared" si="406"/>
        <v>0</v>
      </c>
      <c r="O5001" s="172">
        <f t="shared" si="403"/>
        <v>0</v>
      </c>
      <c r="P5001" s="172">
        <f t="shared" si="407"/>
        <v>0</v>
      </c>
    </row>
    <row r="5002" spans="12:16" ht="15" customHeight="1" x14ac:dyDescent="0.3">
      <c r="L5002" s="171" t="str">
        <f t="shared" si="405"/>
        <v>-</v>
      </c>
      <c r="M5002" s="172">
        <f t="shared" si="404"/>
        <v>0</v>
      </c>
      <c r="N5002" s="172">
        <f t="shared" si="406"/>
        <v>0</v>
      </c>
      <c r="O5002" s="172">
        <f t="shared" si="403"/>
        <v>0</v>
      </c>
      <c r="P5002" s="172">
        <f t="shared" si="407"/>
        <v>0</v>
      </c>
    </row>
    <row r="5003" spans="12:16" ht="15" customHeight="1" x14ac:dyDescent="0.3">
      <c r="L5003" s="171" t="str">
        <f t="shared" si="405"/>
        <v>-</v>
      </c>
      <c r="M5003" s="172">
        <f t="shared" si="404"/>
        <v>0</v>
      </c>
      <c r="N5003" s="172">
        <f t="shared" si="406"/>
        <v>0</v>
      </c>
      <c r="O5003" s="172">
        <f t="shared" ref="O5003:O5066" si="408">IFERROR(IF(ISNUMBER(N5002),N5002,$E$8)*IF(L5003&gt;=$J$8,$E$12,$E$12)/IF(MOD(YEAR(L5003),4),365,366)*IF(ISBLANK(L5002),L5003-$F$5,L5003-L5002),0)</f>
        <v>0</v>
      </c>
      <c r="P5003" s="172">
        <f t="shared" si="407"/>
        <v>0</v>
      </c>
    </row>
    <row r="5004" spans="12:16" ht="15" customHeight="1" x14ac:dyDescent="0.3">
      <c r="L5004" s="171" t="str">
        <f t="shared" si="405"/>
        <v>-</v>
      </c>
      <c r="M5004" s="172">
        <f t="shared" si="404"/>
        <v>0</v>
      </c>
      <c r="N5004" s="172">
        <f t="shared" si="406"/>
        <v>0</v>
      </c>
      <c r="O5004" s="172">
        <f t="shared" si="408"/>
        <v>0</v>
      </c>
      <c r="P5004" s="172">
        <f t="shared" si="407"/>
        <v>0</v>
      </c>
    </row>
    <row r="5005" spans="12:16" ht="15" customHeight="1" x14ac:dyDescent="0.3">
      <c r="L5005" s="171" t="str">
        <f t="shared" si="405"/>
        <v>-</v>
      </c>
      <c r="M5005" s="172">
        <f t="shared" si="404"/>
        <v>0</v>
      </c>
      <c r="N5005" s="172">
        <f t="shared" si="406"/>
        <v>0</v>
      </c>
      <c r="O5005" s="172">
        <f t="shared" si="408"/>
        <v>0</v>
      </c>
      <c r="P5005" s="172">
        <f t="shared" si="407"/>
        <v>0</v>
      </c>
    </row>
    <row r="5006" spans="12:16" ht="15" customHeight="1" x14ac:dyDescent="0.3">
      <c r="L5006" s="171" t="str">
        <f t="shared" si="405"/>
        <v>-</v>
      </c>
      <c r="M5006" s="172">
        <f t="shared" si="404"/>
        <v>0</v>
      </c>
      <c r="N5006" s="172">
        <f t="shared" si="406"/>
        <v>0</v>
      </c>
      <c r="O5006" s="172">
        <f t="shared" si="408"/>
        <v>0</v>
      </c>
      <c r="P5006" s="172">
        <f t="shared" si="407"/>
        <v>0</v>
      </c>
    </row>
    <row r="5007" spans="12:16" ht="15" customHeight="1" x14ac:dyDescent="0.3">
      <c r="L5007" s="171" t="str">
        <f t="shared" si="405"/>
        <v>-</v>
      </c>
      <c r="M5007" s="172">
        <f t="shared" si="404"/>
        <v>0</v>
      </c>
      <c r="N5007" s="172">
        <f t="shared" si="406"/>
        <v>0</v>
      </c>
      <c r="O5007" s="172">
        <f t="shared" si="408"/>
        <v>0</v>
      </c>
      <c r="P5007" s="172">
        <f t="shared" si="407"/>
        <v>0</v>
      </c>
    </row>
    <row r="5008" spans="12:16" ht="15" customHeight="1" x14ac:dyDescent="0.3">
      <c r="L5008" s="171" t="str">
        <f t="shared" si="405"/>
        <v>-</v>
      </c>
      <c r="M5008" s="172">
        <f t="shared" si="404"/>
        <v>0</v>
      </c>
      <c r="N5008" s="172">
        <f t="shared" si="406"/>
        <v>0</v>
      </c>
      <c r="O5008" s="172">
        <f t="shared" si="408"/>
        <v>0</v>
      </c>
      <c r="P5008" s="172">
        <f t="shared" si="407"/>
        <v>0</v>
      </c>
    </row>
    <row r="5009" spans="12:16" ht="15" customHeight="1" x14ac:dyDescent="0.3">
      <c r="L5009" s="171" t="str">
        <f t="shared" si="405"/>
        <v>-</v>
      </c>
      <c r="M5009" s="172">
        <f t="shared" si="404"/>
        <v>0</v>
      </c>
      <c r="N5009" s="172">
        <f t="shared" si="406"/>
        <v>0</v>
      </c>
      <c r="O5009" s="172">
        <f t="shared" si="408"/>
        <v>0</v>
      </c>
      <c r="P5009" s="172">
        <f t="shared" si="407"/>
        <v>0</v>
      </c>
    </row>
    <row r="5010" spans="12:16" ht="15" customHeight="1" x14ac:dyDescent="0.3">
      <c r="L5010" s="171" t="str">
        <f t="shared" si="405"/>
        <v>-</v>
      </c>
      <c r="M5010" s="172">
        <f t="shared" si="404"/>
        <v>0</v>
      </c>
      <c r="N5010" s="172">
        <f t="shared" si="406"/>
        <v>0</v>
      </c>
      <c r="O5010" s="172">
        <f t="shared" si="408"/>
        <v>0</v>
      </c>
      <c r="P5010" s="172">
        <f t="shared" si="407"/>
        <v>0</v>
      </c>
    </row>
    <row r="5011" spans="12:16" ht="15" customHeight="1" x14ac:dyDescent="0.3">
      <c r="L5011" s="171" t="str">
        <f t="shared" si="405"/>
        <v>-</v>
      </c>
      <c r="M5011" s="172">
        <f t="shared" ref="M5011:M5074" si="409">IFERROR(VLOOKUP(L5011,$B$19:$E$80,4,FALSE),0)</f>
        <v>0</v>
      </c>
      <c r="N5011" s="172">
        <f t="shared" si="406"/>
        <v>0</v>
      </c>
      <c r="O5011" s="172">
        <f t="shared" si="408"/>
        <v>0</v>
      </c>
      <c r="P5011" s="172">
        <f t="shared" si="407"/>
        <v>0</v>
      </c>
    </row>
    <row r="5012" spans="12:16" ht="15" customHeight="1" x14ac:dyDescent="0.3">
      <c r="L5012" s="171" t="str">
        <f t="shared" ref="L5012:L5075" si="410">IFERROR(IF(MAX(L5011+1,$F$5+1)&gt;$J$10,"-",MAX(L5011+1,$F$5+1)),"-")</f>
        <v>-</v>
      </c>
      <c r="M5012" s="172">
        <f t="shared" si="409"/>
        <v>0</v>
      </c>
      <c r="N5012" s="172">
        <f t="shared" ref="N5012:N5075" si="411">IF(ISNUMBER(N5011),N5011-M5012,$E$8)</f>
        <v>0</v>
      </c>
      <c r="O5012" s="172">
        <f t="shared" si="408"/>
        <v>0</v>
      </c>
      <c r="P5012" s="172">
        <f t="shared" ref="P5012:P5075" si="412">IFERROR(IF(ISNUMBER(N5011),N5011,$E$8)*3%/IF(MOD(YEAR(L5012),4),365,366)*IF(ISBLANK(L5011),(L5012-$F$5),L5012-L5011),0)</f>
        <v>0</v>
      </c>
    </row>
    <row r="5013" spans="12:16" ht="15" customHeight="1" x14ac:dyDescent="0.3">
      <c r="L5013" s="171" t="str">
        <f t="shared" si="410"/>
        <v>-</v>
      </c>
      <c r="M5013" s="172">
        <f t="shared" si="409"/>
        <v>0</v>
      </c>
      <c r="N5013" s="172">
        <f t="shared" si="411"/>
        <v>0</v>
      </c>
      <c r="O5013" s="172">
        <f t="shared" si="408"/>
        <v>0</v>
      </c>
      <c r="P5013" s="172">
        <f t="shared" si="412"/>
        <v>0</v>
      </c>
    </row>
    <row r="5014" spans="12:16" ht="15" customHeight="1" x14ac:dyDescent="0.3">
      <c r="L5014" s="171" t="str">
        <f t="shared" si="410"/>
        <v>-</v>
      </c>
      <c r="M5014" s="172">
        <f t="shared" si="409"/>
        <v>0</v>
      </c>
      <c r="N5014" s="172">
        <f t="shared" si="411"/>
        <v>0</v>
      </c>
      <c r="O5014" s="172">
        <f t="shared" si="408"/>
        <v>0</v>
      </c>
      <c r="P5014" s="172">
        <f t="shared" si="412"/>
        <v>0</v>
      </c>
    </row>
    <row r="5015" spans="12:16" ht="15" customHeight="1" x14ac:dyDescent="0.3">
      <c r="L5015" s="171" t="str">
        <f t="shared" si="410"/>
        <v>-</v>
      </c>
      <c r="M5015" s="172">
        <f t="shared" si="409"/>
        <v>0</v>
      </c>
      <c r="N5015" s="172">
        <f t="shared" si="411"/>
        <v>0</v>
      </c>
      <c r="O5015" s="172">
        <f t="shared" si="408"/>
        <v>0</v>
      </c>
      <c r="P5015" s="172">
        <f t="shared" si="412"/>
        <v>0</v>
      </c>
    </row>
    <row r="5016" spans="12:16" ht="15" customHeight="1" x14ac:dyDescent="0.3">
      <c r="L5016" s="171" t="str">
        <f t="shared" si="410"/>
        <v>-</v>
      </c>
      <c r="M5016" s="172">
        <f t="shared" si="409"/>
        <v>0</v>
      </c>
      <c r="N5016" s="172">
        <f t="shared" si="411"/>
        <v>0</v>
      </c>
      <c r="O5016" s="172">
        <f t="shared" si="408"/>
        <v>0</v>
      </c>
      <c r="P5016" s="172">
        <f t="shared" si="412"/>
        <v>0</v>
      </c>
    </row>
    <row r="5017" spans="12:16" ht="15" customHeight="1" x14ac:dyDescent="0.3">
      <c r="L5017" s="171" t="str">
        <f t="shared" si="410"/>
        <v>-</v>
      </c>
      <c r="M5017" s="172">
        <f t="shared" si="409"/>
        <v>0</v>
      </c>
      <c r="N5017" s="172">
        <f t="shared" si="411"/>
        <v>0</v>
      </c>
      <c r="O5017" s="172">
        <f t="shared" si="408"/>
        <v>0</v>
      </c>
      <c r="P5017" s="172">
        <f t="shared" si="412"/>
        <v>0</v>
      </c>
    </row>
    <row r="5018" spans="12:16" ht="15" customHeight="1" x14ac:dyDescent="0.3">
      <c r="L5018" s="171" t="str">
        <f t="shared" si="410"/>
        <v>-</v>
      </c>
      <c r="M5018" s="172">
        <f t="shared" si="409"/>
        <v>0</v>
      </c>
      <c r="N5018" s="172">
        <f t="shared" si="411"/>
        <v>0</v>
      </c>
      <c r="O5018" s="172">
        <f t="shared" si="408"/>
        <v>0</v>
      </c>
      <c r="P5018" s="172">
        <f t="shared" si="412"/>
        <v>0</v>
      </c>
    </row>
    <row r="5019" spans="12:16" ht="15" customHeight="1" x14ac:dyDescent="0.3">
      <c r="L5019" s="171" t="str">
        <f t="shared" si="410"/>
        <v>-</v>
      </c>
      <c r="M5019" s="172">
        <f t="shared" si="409"/>
        <v>0</v>
      </c>
      <c r="N5019" s="172">
        <f t="shared" si="411"/>
        <v>0</v>
      </c>
      <c r="O5019" s="172">
        <f t="shared" si="408"/>
        <v>0</v>
      </c>
      <c r="P5019" s="172">
        <f t="shared" si="412"/>
        <v>0</v>
      </c>
    </row>
    <row r="5020" spans="12:16" ht="15" customHeight="1" x14ac:dyDescent="0.3">
      <c r="L5020" s="171" t="str">
        <f t="shared" si="410"/>
        <v>-</v>
      </c>
      <c r="M5020" s="172">
        <f t="shared" si="409"/>
        <v>0</v>
      </c>
      <c r="N5020" s="172">
        <f t="shared" si="411"/>
        <v>0</v>
      </c>
      <c r="O5020" s="172">
        <f t="shared" si="408"/>
        <v>0</v>
      </c>
      <c r="P5020" s="172">
        <f t="shared" si="412"/>
        <v>0</v>
      </c>
    </row>
    <row r="5021" spans="12:16" ht="15" customHeight="1" x14ac:dyDescent="0.3">
      <c r="L5021" s="171" t="str">
        <f t="shared" si="410"/>
        <v>-</v>
      </c>
      <c r="M5021" s="172">
        <f t="shared" si="409"/>
        <v>0</v>
      </c>
      <c r="N5021" s="172">
        <f t="shared" si="411"/>
        <v>0</v>
      </c>
      <c r="O5021" s="172">
        <f t="shared" si="408"/>
        <v>0</v>
      </c>
      <c r="P5021" s="172">
        <f t="shared" si="412"/>
        <v>0</v>
      </c>
    </row>
    <row r="5022" spans="12:16" ht="15" customHeight="1" x14ac:dyDescent="0.3">
      <c r="L5022" s="171" t="str">
        <f t="shared" si="410"/>
        <v>-</v>
      </c>
      <c r="M5022" s="172">
        <f t="shared" si="409"/>
        <v>0</v>
      </c>
      <c r="N5022" s="172">
        <f t="shared" si="411"/>
        <v>0</v>
      </c>
      <c r="O5022" s="172">
        <f t="shared" si="408"/>
        <v>0</v>
      </c>
      <c r="P5022" s="172">
        <f t="shared" si="412"/>
        <v>0</v>
      </c>
    </row>
    <row r="5023" spans="12:16" ht="15" customHeight="1" x14ac:dyDescent="0.3">
      <c r="L5023" s="171" t="str">
        <f t="shared" si="410"/>
        <v>-</v>
      </c>
      <c r="M5023" s="172">
        <f t="shared" si="409"/>
        <v>0</v>
      </c>
      <c r="N5023" s="172">
        <f t="shared" si="411"/>
        <v>0</v>
      </c>
      <c r="O5023" s="172">
        <f t="shared" si="408"/>
        <v>0</v>
      </c>
      <c r="P5023" s="172">
        <f t="shared" si="412"/>
        <v>0</v>
      </c>
    </row>
    <row r="5024" spans="12:16" ht="15" customHeight="1" x14ac:dyDescent="0.3">
      <c r="L5024" s="171" t="str">
        <f t="shared" si="410"/>
        <v>-</v>
      </c>
      <c r="M5024" s="172">
        <f t="shared" si="409"/>
        <v>0</v>
      </c>
      <c r="N5024" s="172">
        <f t="shared" si="411"/>
        <v>0</v>
      </c>
      <c r="O5024" s="172">
        <f t="shared" si="408"/>
        <v>0</v>
      </c>
      <c r="P5024" s="172">
        <f t="shared" si="412"/>
        <v>0</v>
      </c>
    </row>
    <row r="5025" spans="12:16" ht="15" customHeight="1" x14ac:dyDescent="0.3">
      <c r="L5025" s="171" t="str">
        <f t="shared" si="410"/>
        <v>-</v>
      </c>
      <c r="M5025" s="172">
        <f t="shared" si="409"/>
        <v>0</v>
      </c>
      <c r="N5025" s="172">
        <f t="shared" si="411"/>
        <v>0</v>
      </c>
      <c r="O5025" s="172">
        <f t="shared" si="408"/>
        <v>0</v>
      </c>
      <c r="P5025" s="172">
        <f t="shared" si="412"/>
        <v>0</v>
      </c>
    </row>
    <row r="5026" spans="12:16" ht="15" customHeight="1" x14ac:dyDescent="0.3">
      <c r="L5026" s="171" t="str">
        <f t="shared" si="410"/>
        <v>-</v>
      </c>
      <c r="M5026" s="172">
        <f t="shared" si="409"/>
        <v>0</v>
      </c>
      <c r="N5026" s="172">
        <f t="shared" si="411"/>
        <v>0</v>
      </c>
      <c r="O5026" s="172">
        <f t="shared" si="408"/>
        <v>0</v>
      </c>
      <c r="P5026" s="172">
        <f t="shared" si="412"/>
        <v>0</v>
      </c>
    </row>
    <row r="5027" spans="12:16" ht="15" customHeight="1" x14ac:dyDescent="0.3">
      <c r="L5027" s="171" t="str">
        <f t="shared" si="410"/>
        <v>-</v>
      </c>
      <c r="M5027" s="172">
        <f t="shared" si="409"/>
        <v>0</v>
      </c>
      <c r="N5027" s="172">
        <f t="shared" si="411"/>
        <v>0</v>
      </c>
      <c r="O5027" s="172">
        <f t="shared" si="408"/>
        <v>0</v>
      </c>
      <c r="P5027" s="172">
        <f t="shared" si="412"/>
        <v>0</v>
      </c>
    </row>
    <row r="5028" spans="12:16" ht="15" customHeight="1" x14ac:dyDescent="0.3">
      <c r="L5028" s="171" t="str">
        <f t="shared" si="410"/>
        <v>-</v>
      </c>
      <c r="M5028" s="172">
        <f t="shared" si="409"/>
        <v>0</v>
      </c>
      <c r="N5028" s="172">
        <f t="shared" si="411"/>
        <v>0</v>
      </c>
      <c r="O5028" s="172">
        <f t="shared" si="408"/>
        <v>0</v>
      </c>
      <c r="P5028" s="172">
        <f t="shared" si="412"/>
        <v>0</v>
      </c>
    </row>
    <row r="5029" spans="12:16" ht="15" customHeight="1" x14ac:dyDescent="0.3">
      <c r="L5029" s="171" t="str">
        <f t="shared" si="410"/>
        <v>-</v>
      </c>
      <c r="M5029" s="172">
        <f t="shared" si="409"/>
        <v>0</v>
      </c>
      <c r="N5029" s="172">
        <f t="shared" si="411"/>
        <v>0</v>
      </c>
      <c r="O5029" s="172">
        <f t="shared" si="408"/>
        <v>0</v>
      </c>
      <c r="P5029" s="172">
        <f t="shared" si="412"/>
        <v>0</v>
      </c>
    </row>
    <row r="5030" spans="12:16" ht="15" customHeight="1" x14ac:dyDescent="0.3">
      <c r="L5030" s="171" t="str">
        <f t="shared" si="410"/>
        <v>-</v>
      </c>
      <c r="M5030" s="172">
        <f t="shared" si="409"/>
        <v>0</v>
      </c>
      <c r="N5030" s="172">
        <f t="shared" si="411"/>
        <v>0</v>
      </c>
      <c r="O5030" s="172">
        <f t="shared" si="408"/>
        <v>0</v>
      </c>
      <c r="P5030" s="172">
        <f t="shared" si="412"/>
        <v>0</v>
      </c>
    </row>
    <row r="5031" spans="12:16" ht="15" customHeight="1" x14ac:dyDescent="0.3">
      <c r="L5031" s="171" t="str">
        <f t="shared" si="410"/>
        <v>-</v>
      </c>
      <c r="M5031" s="172">
        <f t="shared" si="409"/>
        <v>0</v>
      </c>
      <c r="N5031" s="172">
        <f t="shared" si="411"/>
        <v>0</v>
      </c>
      <c r="O5031" s="172">
        <f t="shared" si="408"/>
        <v>0</v>
      </c>
      <c r="P5031" s="172">
        <f t="shared" si="412"/>
        <v>0</v>
      </c>
    </row>
    <row r="5032" spans="12:16" ht="15" customHeight="1" x14ac:dyDescent="0.3">
      <c r="L5032" s="171" t="str">
        <f t="shared" si="410"/>
        <v>-</v>
      </c>
      <c r="M5032" s="172">
        <f t="shared" si="409"/>
        <v>0</v>
      </c>
      <c r="N5032" s="172">
        <f t="shared" si="411"/>
        <v>0</v>
      </c>
      <c r="O5032" s="172">
        <f t="shared" si="408"/>
        <v>0</v>
      </c>
      <c r="P5032" s="172">
        <f t="shared" si="412"/>
        <v>0</v>
      </c>
    </row>
    <row r="5033" spans="12:16" ht="15" customHeight="1" x14ac:dyDescent="0.3">
      <c r="L5033" s="171" t="str">
        <f t="shared" si="410"/>
        <v>-</v>
      </c>
      <c r="M5033" s="172">
        <f t="shared" si="409"/>
        <v>0</v>
      </c>
      <c r="N5033" s="172">
        <f t="shared" si="411"/>
        <v>0</v>
      </c>
      <c r="O5033" s="172">
        <f t="shared" si="408"/>
        <v>0</v>
      </c>
      <c r="P5033" s="172">
        <f t="shared" si="412"/>
        <v>0</v>
      </c>
    </row>
    <row r="5034" spans="12:16" ht="15" customHeight="1" x14ac:dyDescent="0.3">
      <c r="L5034" s="171" t="str">
        <f t="shared" si="410"/>
        <v>-</v>
      </c>
      <c r="M5034" s="172">
        <f t="shared" si="409"/>
        <v>0</v>
      </c>
      <c r="N5034" s="172">
        <f t="shared" si="411"/>
        <v>0</v>
      </c>
      <c r="O5034" s="172">
        <f t="shared" si="408"/>
        <v>0</v>
      </c>
      <c r="P5034" s="172">
        <f t="shared" si="412"/>
        <v>0</v>
      </c>
    </row>
    <row r="5035" spans="12:16" ht="15" customHeight="1" x14ac:dyDescent="0.3">
      <c r="L5035" s="171" t="str">
        <f t="shared" si="410"/>
        <v>-</v>
      </c>
      <c r="M5035" s="172">
        <f t="shared" si="409"/>
        <v>0</v>
      </c>
      <c r="N5035" s="172">
        <f t="shared" si="411"/>
        <v>0</v>
      </c>
      <c r="O5035" s="172">
        <f t="shared" si="408"/>
        <v>0</v>
      </c>
      <c r="P5035" s="172">
        <f t="shared" si="412"/>
        <v>0</v>
      </c>
    </row>
    <row r="5036" spans="12:16" ht="15" customHeight="1" x14ac:dyDescent="0.3">
      <c r="L5036" s="171" t="str">
        <f t="shared" si="410"/>
        <v>-</v>
      </c>
      <c r="M5036" s="172">
        <f t="shared" si="409"/>
        <v>0</v>
      </c>
      <c r="N5036" s="172">
        <f t="shared" si="411"/>
        <v>0</v>
      </c>
      <c r="O5036" s="172">
        <f t="shared" si="408"/>
        <v>0</v>
      </c>
      <c r="P5036" s="172">
        <f t="shared" si="412"/>
        <v>0</v>
      </c>
    </row>
    <row r="5037" spans="12:16" ht="15" customHeight="1" x14ac:dyDescent="0.3">
      <c r="L5037" s="171" t="str">
        <f t="shared" si="410"/>
        <v>-</v>
      </c>
      <c r="M5037" s="172">
        <f t="shared" si="409"/>
        <v>0</v>
      </c>
      <c r="N5037" s="172">
        <f t="shared" si="411"/>
        <v>0</v>
      </c>
      <c r="O5037" s="172">
        <f t="shared" si="408"/>
        <v>0</v>
      </c>
      <c r="P5037" s="172">
        <f t="shared" si="412"/>
        <v>0</v>
      </c>
    </row>
    <row r="5038" spans="12:16" ht="15" customHeight="1" x14ac:dyDescent="0.3">
      <c r="L5038" s="171" t="str">
        <f t="shared" si="410"/>
        <v>-</v>
      </c>
      <c r="M5038" s="172">
        <f t="shared" si="409"/>
        <v>0</v>
      </c>
      <c r="N5038" s="172">
        <f t="shared" si="411"/>
        <v>0</v>
      </c>
      <c r="O5038" s="172">
        <f t="shared" si="408"/>
        <v>0</v>
      </c>
      <c r="P5038" s="172">
        <f t="shared" si="412"/>
        <v>0</v>
      </c>
    </row>
    <row r="5039" spans="12:16" ht="15" customHeight="1" x14ac:dyDescent="0.3">
      <c r="L5039" s="171" t="str">
        <f t="shared" si="410"/>
        <v>-</v>
      </c>
      <c r="M5039" s="172">
        <f t="shared" si="409"/>
        <v>0</v>
      </c>
      <c r="N5039" s="172">
        <f t="shared" si="411"/>
        <v>0</v>
      </c>
      <c r="O5039" s="172">
        <f t="shared" si="408"/>
        <v>0</v>
      </c>
      <c r="P5039" s="172">
        <f t="shared" si="412"/>
        <v>0</v>
      </c>
    </row>
    <row r="5040" spans="12:16" ht="15" customHeight="1" x14ac:dyDescent="0.3">
      <c r="L5040" s="171" t="str">
        <f t="shared" si="410"/>
        <v>-</v>
      </c>
      <c r="M5040" s="172">
        <f t="shared" si="409"/>
        <v>0</v>
      </c>
      <c r="N5040" s="172">
        <f t="shared" si="411"/>
        <v>0</v>
      </c>
      <c r="O5040" s="172">
        <f t="shared" si="408"/>
        <v>0</v>
      </c>
      <c r="P5040" s="172">
        <f t="shared" si="412"/>
        <v>0</v>
      </c>
    </row>
    <row r="5041" spans="12:16" ht="15" customHeight="1" x14ac:dyDescent="0.3">
      <c r="L5041" s="171" t="str">
        <f t="shared" si="410"/>
        <v>-</v>
      </c>
      <c r="M5041" s="172">
        <f t="shared" si="409"/>
        <v>0</v>
      </c>
      <c r="N5041" s="172">
        <f t="shared" si="411"/>
        <v>0</v>
      </c>
      <c r="O5041" s="172">
        <f t="shared" si="408"/>
        <v>0</v>
      </c>
      <c r="P5041" s="172">
        <f t="shared" si="412"/>
        <v>0</v>
      </c>
    </row>
    <row r="5042" spans="12:16" ht="15" customHeight="1" x14ac:dyDescent="0.3">
      <c r="L5042" s="171" t="str">
        <f t="shared" si="410"/>
        <v>-</v>
      </c>
      <c r="M5042" s="172">
        <f t="shared" si="409"/>
        <v>0</v>
      </c>
      <c r="N5042" s="172">
        <f t="shared" si="411"/>
        <v>0</v>
      </c>
      <c r="O5042" s="172">
        <f t="shared" si="408"/>
        <v>0</v>
      </c>
      <c r="P5042" s="172">
        <f t="shared" si="412"/>
        <v>0</v>
      </c>
    </row>
    <row r="5043" spans="12:16" ht="15" customHeight="1" x14ac:dyDescent="0.3">
      <c r="L5043" s="171" t="str">
        <f t="shared" si="410"/>
        <v>-</v>
      </c>
      <c r="M5043" s="172">
        <f t="shared" si="409"/>
        <v>0</v>
      </c>
      <c r="N5043" s="172">
        <f t="shared" si="411"/>
        <v>0</v>
      </c>
      <c r="O5043" s="172">
        <f t="shared" si="408"/>
        <v>0</v>
      </c>
      <c r="P5043" s="172">
        <f t="shared" si="412"/>
        <v>0</v>
      </c>
    </row>
    <row r="5044" spans="12:16" ht="15" customHeight="1" x14ac:dyDescent="0.3">
      <c r="L5044" s="171" t="str">
        <f t="shared" si="410"/>
        <v>-</v>
      </c>
      <c r="M5044" s="172">
        <f t="shared" si="409"/>
        <v>0</v>
      </c>
      <c r="N5044" s="172">
        <f t="shared" si="411"/>
        <v>0</v>
      </c>
      <c r="O5044" s="172">
        <f t="shared" si="408"/>
        <v>0</v>
      </c>
      <c r="P5044" s="172">
        <f t="shared" si="412"/>
        <v>0</v>
      </c>
    </row>
    <row r="5045" spans="12:16" ht="15" customHeight="1" x14ac:dyDescent="0.3">
      <c r="L5045" s="171" t="str">
        <f t="shared" si="410"/>
        <v>-</v>
      </c>
      <c r="M5045" s="172">
        <f t="shared" si="409"/>
        <v>0</v>
      </c>
      <c r="N5045" s="172">
        <f t="shared" si="411"/>
        <v>0</v>
      </c>
      <c r="O5045" s="172">
        <f t="shared" si="408"/>
        <v>0</v>
      </c>
      <c r="P5045" s="172">
        <f t="shared" si="412"/>
        <v>0</v>
      </c>
    </row>
    <row r="5046" spans="12:16" ht="15" customHeight="1" x14ac:dyDescent="0.3">
      <c r="L5046" s="171" t="str">
        <f t="shared" si="410"/>
        <v>-</v>
      </c>
      <c r="M5046" s="172">
        <f t="shared" si="409"/>
        <v>0</v>
      </c>
      <c r="N5046" s="172">
        <f t="shared" si="411"/>
        <v>0</v>
      </c>
      <c r="O5046" s="172">
        <f t="shared" si="408"/>
        <v>0</v>
      </c>
      <c r="P5046" s="172">
        <f t="shared" si="412"/>
        <v>0</v>
      </c>
    </row>
    <row r="5047" spans="12:16" ht="15" customHeight="1" x14ac:dyDescent="0.3">
      <c r="L5047" s="171" t="str">
        <f t="shared" si="410"/>
        <v>-</v>
      </c>
      <c r="M5047" s="172">
        <f t="shared" si="409"/>
        <v>0</v>
      </c>
      <c r="N5047" s="172">
        <f t="shared" si="411"/>
        <v>0</v>
      </c>
      <c r="O5047" s="172">
        <f t="shared" si="408"/>
        <v>0</v>
      </c>
      <c r="P5047" s="172">
        <f t="shared" si="412"/>
        <v>0</v>
      </c>
    </row>
    <row r="5048" spans="12:16" ht="15" customHeight="1" x14ac:dyDescent="0.3">
      <c r="L5048" s="171" t="str">
        <f t="shared" si="410"/>
        <v>-</v>
      </c>
      <c r="M5048" s="172">
        <f t="shared" si="409"/>
        <v>0</v>
      </c>
      <c r="N5048" s="172">
        <f t="shared" si="411"/>
        <v>0</v>
      </c>
      <c r="O5048" s="172">
        <f t="shared" si="408"/>
        <v>0</v>
      </c>
      <c r="P5048" s="172">
        <f t="shared" si="412"/>
        <v>0</v>
      </c>
    </row>
    <row r="5049" spans="12:16" ht="15" customHeight="1" x14ac:dyDescent="0.3">
      <c r="L5049" s="171" t="str">
        <f t="shared" si="410"/>
        <v>-</v>
      </c>
      <c r="M5049" s="172">
        <f t="shared" si="409"/>
        <v>0</v>
      </c>
      <c r="N5049" s="172">
        <f t="shared" si="411"/>
        <v>0</v>
      </c>
      <c r="O5049" s="172">
        <f t="shared" si="408"/>
        <v>0</v>
      </c>
      <c r="P5049" s="172">
        <f t="shared" si="412"/>
        <v>0</v>
      </c>
    </row>
    <row r="5050" spans="12:16" ht="15" customHeight="1" x14ac:dyDescent="0.3">
      <c r="L5050" s="171" t="str">
        <f t="shared" si="410"/>
        <v>-</v>
      </c>
      <c r="M5050" s="172">
        <f t="shared" si="409"/>
        <v>0</v>
      </c>
      <c r="N5050" s="172">
        <f t="shared" si="411"/>
        <v>0</v>
      </c>
      <c r="O5050" s="172">
        <f t="shared" si="408"/>
        <v>0</v>
      </c>
      <c r="P5050" s="172">
        <f t="shared" si="412"/>
        <v>0</v>
      </c>
    </row>
    <row r="5051" spans="12:16" ht="15" customHeight="1" x14ac:dyDescent="0.3">
      <c r="L5051" s="171" t="str">
        <f t="shared" si="410"/>
        <v>-</v>
      </c>
      <c r="M5051" s="172">
        <f t="shared" si="409"/>
        <v>0</v>
      </c>
      <c r="N5051" s="172">
        <f t="shared" si="411"/>
        <v>0</v>
      </c>
      <c r="O5051" s="172">
        <f t="shared" si="408"/>
        <v>0</v>
      </c>
      <c r="P5051" s="172">
        <f t="shared" si="412"/>
        <v>0</v>
      </c>
    </row>
    <row r="5052" spans="12:16" ht="15" customHeight="1" x14ac:dyDescent="0.3">
      <c r="L5052" s="171" t="str">
        <f t="shared" si="410"/>
        <v>-</v>
      </c>
      <c r="M5052" s="172">
        <f t="shared" si="409"/>
        <v>0</v>
      </c>
      <c r="N5052" s="172">
        <f t="shared" si="411"/>
        <v>0</v>
      </c>
      <c r="O5052" s="172">
        <f t="shared" si="408"/>
        <v>0</v>
      </c>
      <c r="P5052" s="172">
        <f t="shared" si="412"/>
        <v>0</v>
      </c>
    </row>
    <row r="5053" spans="12:16" ht="15" customHeight="1" x14ac:dyDescent="0.3">
      <c r="L5053" s="171" t="str">
        <f t="shared" si="410"/>
        <v>-</v>
      </c>
      <c r="M5053" s="172">
        <f t="shared" si="409"/>
        <v>0</v>
      </c>
      <c r="N5053" s="172">
        <f t="shared" si="411"/>
        <v>0</v>
      </c>
      <c r="O5053" s="172">
        <f t="shared" si="408"/>
        <v>0</v>
      </c>
      <c r="P5053" s="172">
        <f t="shared" si="412"/>
        <v>0</v>
      </c>
    </row>
    <row r="5054" spans="12:16" ht="15" customHeight="1" x14ac:dyDescent="0.3">
      <c r="L5054" s="171" t="str">
        <f t="shared" si="410"/>
        <v>-</v>
      </c>
      <c r="M5054" s="172">
        <f t="shared" si="409"/>
        <v>0</v>
      </c>
      <c r="N5054" s="172">
        <f t="shared" si="411"/>
        <v>0</v>
      </c>
      <c r="O5054" s="172">
        <f t="shared" si="408"/>
        <v>0</v>
      </c>
      <c r="P5054" s="172">
        <f t="shared" si="412"/>
        <v>0</v>
      </c>
    </row>
    <row r="5055" spans="12:16" ht="15" customHeight="1" x14ac:dyDescent="0.3">
      <c r="L5055" s="171" t="str">
        <f t="shared" si="410"/>
        <v>-</v>
      </c>
      <c r="M5055" s="172">
        <f t="shared" si="409"/>
        <v>0</v>
      </c>
      <c r="N5055" s="172">
        <f t="shared" si="411"/>
        <v>0</v>
      </c>
      <c r="O5055" s="172">
        <f t="shared" si="408"/>
        <v>0</v>
      </c>
      <c r="P5055" s="172">
        <f t="shared" si="412"/>
        <v>0</v>
      </c>
    </row>
    <row r="5056" spans="12:16" ht="15" customHeight="1" x14ac:dyDescent="0.3">
      <c r="L5056" s="171" t="str">
        <f t="shared" si="410"/>
        <v>-</v>
      </c>
      <c r="M5056" s="172">
        <f t="shared" si="409"/>
        <v>0</v>
      </c>
      <c r="N5056" s="172">
        <f t="shared" si="411"/>
        <v>0</v>
      </c>
      <c r="O5056" s="172">
        <f t="shared" si="408"/>
        <v>0</v>
      </c>
      <c r="P5056" s="172">
        <f t="shared" si="412"/>
        <v>0</v>
      </c>
    </row>
    <row r="5057" spans="12:16" ht="15" customHeight="1" x14ac:dyDescent="0.3">
      <c r="L5057" s="171" t="str">
        <f t="shared" si="410"/>
        <v>-</v>
      </c>
      <c r="M5057" s="172">
        <f t="shared" si="409"/>
        <v>0</v>
      </c>
      <c r="N5057" s="172">
        <f t="shared" si="411"/>
        <v>0</v>
      </c>
      <c r="O5057" s="172">
        <f t="shared" si="408"/>
        <v>0</v>
      </c>
      <c r="P5057" s="172">
        <f t="shared" si="412"/>
        <v>0</v>
      </c>
    </row>
    <row r="5058" spans="12:16" ht="15" customHeight="1" x14ac:dyDescent="0.3">
      <c r="L5058" s="171" t="str">
        <f t="shared" si="410"/>
        <v>-</v>
      </c>
      <c r="M5058" s="172">
        <f t="shared" si="409"/>
        <v>0</v>
      </c>
      <c r="N5058" s="172">
        <f t="shared" si="411"/>
        <v>0</v>
      </c>
      <c r="O5058" s="172">
        <f t="shared" si="408"/>
        <v>0</v>
      </c>
      <c r="P5058" s="172">
        <f t="shared" si="412"/>
        <v>0</v>
      </c>
    </row>
    <row r="5059" spans="12:16" ht="15" customHeight="1" x14ac:dyDescent="0.3">
      <c r="L5059" s="171" t="str">
        <f t="shared" si="410"/>
        <v>-</v>
      </c>
      <c r="M5059" s="172">
        <f t="shared" si="409"/>
        <v>0</v>
      </c>
      <c r="N5059" s="172">
        <f t="shared" si="411"/>
        <v>0</v>
      </c>
      <c r="O5059" s="172">
        <f t="shared" si="408"/>
        <v>0</v>
      </c>
      <c r="P5059" s="172">
        <f t="shared" si="412"/>
        <v>0</v>
      </c>
    </row>
    <row r="5060" spans="12:16" ht="15" customHeight="1" x14ac:dyDescent="0.3">
      <c r="L5060" s="171" t="str">
        <f t="shared" si="410"/>
        <v>-</v>
      </c>
      <c r="M5060" s="172">
        <f t="shared" si="409"/>
        <v>0</v>
      </c>
      <c r="N5060" s="172">
        <f t="shared" si="411"/>
        <v>0</v>
      </c>
      <c r="O5060" s="172">
        <f t="shared" si="408"/>
        <v>0</v>
      </c>
      <c r="P5060" s="172">
        <f t="shared" si="412"/>
        <v>0</v>
      </c>
    </row>
    <row r="5061" spans="12:16" ht="15" customHeight="1" x14ac:dyDescent="0.3">
      <c r="L5061" s="171" t="str">
        <f t="shared" si="410"/>
        <v>-</v>
      </c>
      <c r="M5061" s="172">
        <f t="shared" si="409"/>
        <v>0</v>
      </c>
      <c r="N5061" s="172">
        <f t="shared" si="411"/>
        <v>0</v>
      </c>
      <c r="O5061" s="172">
        <f t="shared" si="408"/>
        <v>0</v>
      </c>
      <c r="P5061" s="172">
        <f t="shared" si="412"/>
        <v>0</v>
      </c>
    </row>
    <row r="5062" spans="12:16" ht="15" customHeight="1" x14ac:dyDescent="0.3">
      <c r="L5062" s="171" t="str">
        <f t="shared" si="410"/>
        <v>-</v>
      </c>
      <c r="M5062" s="172">
        <f t="shared" si="409"/>
        <v>0</v>
      </c>
      <c r="N5062" s="172">
        <f t="shared" si="411"/>
        <v>0</v>
      </c>
      <c r="O5062" s="172">
        <f t="shared" si="408"/>
        <v>0</v>
      </c>
      <c r="P5062" s="172">
        <f t="shared" si="412"/>
        <v>0</v>
      </c>
    </row>
    <row r="5063" spans="12:16" ht="15" customHeight="1" x14ac:dyDescent="0.3">
      <c r="L5063" s="171" t="str">
        <f t="shared" si="410"/>
        <v>-</v>
      </c>
      <c r="M5063" s="172">
        <f t="shared" si="409"/>
        <v>0</v>
      </c>
      <c r="N5063" s="172">
        <f t="shared" si="411"/>
        <v>0</v>
      </c>
      <c r="O5063" s="172">
        <f t="shared" si="408"/>
        <v>0</v>
      </c>
      <c r="P5063" s="172">
        <f t="shared" si="412"/>
        <v>0</v>
      </c>
    </row>
    <row r="5064" spans="12:16" ht="15" customHeight="1" x14ac:dyDescent="0.3">
      <c r="L5064" s="171" t="str">
        <f t="shared" si="410"/>
        <v>-</v>
      </c>
      <c r="M5064" s="172">
        <f t="shared" si="409"/>
        <v>0</v>
      </c>
      <c r="N5064" s="172">
        <f t="shared" si="411"/>
        <v>0</v>
      </c>
      <c r="O5064" s="172">
        <f t="shared" si="408"/>
        <v>0</v>
      </c>
      <c r="P5064" s="172">
        <f t="shared" si="412"/>
        <v>0</v>
      </c>
    </row>
    <row r="5065" spans="12:16" ht="15" customHeight="1" x14ac:dyDescent="0.3">
      <c r="L5065" s="171" t="str">
        <f t="shared" si="410"/>
        <v>-</v>
      </c>
      <c r="M5065" s="172">
        <f t="shared" si="409"/>
        <v>0</v>
      </c>
      <c r="N5065" s="172">
        <f t="shared" si="411"/>
        <v>0</v>
      </c>
      <c r="O5065" s="172">
        <f t="shared" si="408"/>
        <v>0</v>
      </c>
      <c r="P5065" s="172">
        <f t="shared" si="412"/>
        <v>0</v>
      </c>
    </row>
    <row r="5066" spans="12:16" ht="15" customHeight="1" x14ac:dyDescent="0.3">
      <c r="L5066" s="171" t="str">
        <f t="shared" si="410"/>
        <v>-</v>
      </c>
      <c r="M5066" s="172">
        <f t="shared" si="409"/>
        <v>0</v>
      </c>
      <c r="N5066" s="172">
        <f t="shared" si="411"/>
        <v>0</v>
      </c>
      <c r="O5066" s="172">
        <f t="shared" si="408"/>
        <v>0</v>
      </c>
      <c r="P5066" s="172">
        <f t="shared" si="412"/>
        <v>0</v>
      </c>
    </row>
    <row r="5067" spans="12:16" ht="15" customHeight="1" x14ac:dyDescent="0.3">
      <c r="L5067" s="171" t="str">
        <f t="shared" si="410"/>
        <v>-</v>
      </c>
      <c r="M5067" s="172">
        <f t="shared" si="409"/>
        <v>0</v>
      </c>
      <c r="N5067" s="172">
        <f t="shared" si="411"/>
        <v>0</v>
      </c>
      <c r="O5067" s="172">
        <f t="shared" ref="O5067:O5130" si="413">IFERROR(IF(ISNUMBER(N5066),N5066,$E$8)*IF(L5067&gt;=$J$8,$E$12,$E$12)/IF(MOD(YEAR(L5067),4),365,366)*IF(ISBLANK(L5066),L5067-$F$5,L5067-L5066),0)</f>
        <v>0</v>
      </c>
      <c r="P5067" s="172">
        <f t="shared" si="412"/>
        <v>0</v>
      </c>
    </row>
    <row r="5068" spans="12:16" ht="15" customHeight="1" x14ac:dyDescent="0.3">
      <c r="L5068" s="171" t="str">
        <f t="shared" si="410"/>
        <v>-</v>
      </c>
      <c r="M5068" s="172">
        <f t="shared" si="409"/>
        <v>0</v>
      </c>
      <c r="N5068" s="172">
        <f t="shared" si="411"/>
        <v>0</v>
      </c>
      <c r="O5068" s="172">
        <f t="shared" si="413"/>
        <v>0</v>
      </c>
      <c r="P5068" s="172">
        <f t="shared" si="412"/>
        <v>0</v>
      </c>
    </row>
    <row r="5069" spans="12:16" ht="15" customHeight="1" x14ac:dyDescent="0.3">
      <c r="L5069" s="171" t="str">
        <f t="shared" si="410"/>
        <v>-</v>
      </c>
      <c r="M5069" s="172">
        <f t="shared" si="409"/>
        <v>0</v>
      </c>
      <c r="N5069" s="172">
        <f t="shared" si="411"/>
        <v>0</v>
      </c>
      <c r="O5069" s="172">
        <f t="shared" si="413"/>
        <v>0</v>
      </c>
      <c r="P5069" s="172">
        <f t="shared" si="412"/>
        <v>0</v>
      </c>
    </row>
    <row r="5070" spans="12:16" ht="15" customHeight="1" x14ac:dyDescent="0.3">
      <c r="L5070" s="171" t="str">
        <f t="shared" si="410"/>
        <v>-</v>
      </c>
      <c r="M5070" s="172">
        <f t="shared" si="409"/>
        <v>0</v>
      </c>
      <c r="N5070" s="172">
        <f t="shared" si="411"/>
        <v>0</v>
      </c>
      <c r="O5070" s="172">
        <f t="shared" si="413"/>
        <v>0</v>
      </c>
      <c r="P5070" s="172">
        <f t="shared" si="412"/>
        <v>0</v>
      </c>
    </row>
    <row r="5071" spans="12:16" ht="15" customHeight="1" x14ac:dyDescent="0.3">
      <c r="L5071" s="171" t="str">
        <f t="shared" si="410"/>
        <v>-</v>
      </c>
      <c r="M5071" s="172">
        <f t="shared" si="409"/>
        <v>0</v>
      </c>
      <c r="N5071" s="172">
        <f t="shared" si="411"/>
        <v>0</v>
      </c>
      <c r="O5071" s="172">
        <f t="shared" si="413"/>
        <v>0</v>
      </c>
      <c r="P5071" s="172">
        <f t="shared" si="412"/>
        <v>0</v>
      </c>
    </row>
    <row r="5072" spans="12:16" ht="15" customHeight="1" x14ac:dyDescent="0.3">
      <c r="L5072" s="171" t="str">
        <f t="shared" si="410"/>
        <v>-</v>
      </c>
      <c r="M5072" s="172">
        <f t="shared" si="409"/>
        <v>0</v>
      </c>
      <c r="N5072" s="172">
        <f t="shared" si="411"/>
        <v>0</v>
      </c>
      <c r="O5072" s="172">
        <f t="shared" si="413"/>
        <v>0</v>
      </c>
      <c r="P5072" s="172">
        <f t="shared" si="412"/>
        <v>0</v>
      </c>
    </row>
    <row r="5073" spans="12:16" ht="15" customHeight="1" x14ac:dyDescent="0.3">
      <c r="L5073" s="171" t="str">
        <f t="shared" si="410"/>
        <v>-</v>
      </c>
      <c r="M5073" s="172">
        <f t="shared" si="409"/>
        <v>0</v>
      </c>
      <c r="N5073" s="172">
        <f t="shared" si="411"/>
        <v>0</v>
      </c>
      <c r="O5073" s="172">
        <f t="shared" si="413"/>
        <v>0</v>
      </c>
      <c r="P5073" s="172">
        <f t="shared" si="412"/>
        <v>0</v>
      </c>
    </row>
    <row r="5074" spans="12:16" ht="15" customHeight="1" x14ac:dyDescent="0.3">
      <c r="L5074" s="171" t="str">
        <f t="shared" si="410"/>
        <v>-</v>
      </c>
      <c r="M5074" s="172">
        <f t="shared" si="409"/>
        <v>0</v>
      </c>
      <c r="N5074" s="172">
        <f t="shared" si="411"/>
        <v>0</v>
      </c>
      <c r="O5074" s="172">
        <f t="shared" si="413"/>
        <v>0</v>
      </c>
      <c r="P5074" s="172">
        <f t="shared" si="412"/>
        <v>0</v>
      </c>
    </row>
    <row r="5075" spans="12:16" ht="15" customHeight="1" x14ac:dyDescent="0.3">
      <c r="L5075" s="171" t="str">
        <f t="shared" si="410"/>
        <v>-</v>
      </c>
      <c r="M5075" s="172">
        <f t="shared" ref="M5075:M5138" si="414">IFERROR(VLOOKUP(L5075,$B$19:$E$80,4,FALSE),0)</f>
        <v>0</v>
      </c>
      <c r="N5075" s="172">
        <f t="shared" si="411"/>
        <v>0</v>
      </c>
      <c r="O5075" s="172">
        <f t="shared" si="413"/>
        <v>0</v>
      </c>
      <c r="P5075" s="172">
        <f t="shared" si="412"/>
        <v>0</v>
      </c>
    </row>
    <row r="5076" spans="12:16" ht="15" customHeight="1" x14ac:dyDescent="0.3">
      <c r="L5076" s="171" t="str">
        <f t="shared" ref="L5076:L5139" si="415">IFERROR(IF(MAX(L5075+1,$F$5+1)&gt;$J$10,"-",MAX(L5075+1,$F$5+1)),"-")</f>
        <v>-</v>
      </c>
      <c r="M5076" s="172">
        <f t="shared" si="414"/>
        <v>0</v>
      </c>
      <c r="N5076" s="172">
        <f t="shared" ref="N5076:N5139" si="416">IF(ISNUMBER(N5075),N5075-M5076,$E$8)</f>
        <v>0</v>
      </c>
      <c r="O5076" s="172">
        <f t="shared" si="413"/>
        <v>0</v>
      </c>
      <c r="P5076" s="172">
        <f t="shared" ref="P5076:P5139" si="417">IFERROR(IF(ISNUMBER(N5075),N5075,$E$8)*3%/IF(MOD(YEAR(L5076),4),365,366)*IF(ISBLANK(L5075),(L5076-$F$5),L5076-L5075),0)</f>
        <v>0</v>
      </c>
    </row>
    <row r="5077" spans="12:16" ht="15" customHeight="1" x14ac:dyDescent="0.3">
      <c r="L5077" s="171" t="str">
        <f t="shared" si="415"/>
        <v>-</v>
      </c>
      <c r="M5077" s="172">
        <f t="shared" si="414"/>
        <v>0</v>
      </c>
      <c r="N5077" s="172">
        <f t="shared" si="416"/>
        <v>0</v>
      </c>
      <c r="O5077" s="172">
        <f t="shared" si="413"/>
        <v>0</v>
      </c>
      <c r="P5077" s="172">
        <f t="shared" si="417"/>
        <v>0</v>
      </c>
    </row>
    <row r="5078" spans="12:16" ht="15" customHeight="1" x14ac:dyDescent="0.3">
      <c r="L5078" s="171" t="str">
        <f t="shared" si="415"/>
        <v>-</v>
      </c>
      <c r="M5078" s="172">
        <f t="shared" si="414"/>
        <v>0</v>
      </c>
      <c r="N5078" s="172">
        <f t="shared" si="416"/>
        <v>0</v>
      </c>
      <c r="O5078" s="172">
        <f t="shared" si="413"/>
        <v>0</v>
      </c>
      <c r="P5078" s="172">
        <f t="shared" si="417"/>
        <v>0</v>
      </c>
    </row>
    <row r="5079" spans="12:16" ht="15" customHeight="1" x14ac:dyDescent="0.3">
      <c r="L5079" s="171" t="str">
        <f t="shared" si="415"/>
        <v>-</v>
      </c>
      <c r="M5079" s="172">
        <f t="shared" si="414"/>
        <v>0</v>
      </c>
      <c r="N5079" s="172">
        <f t="shared" si="416"/>
        <v>0</v>
      </c>
      <c r="O5079" s="172">
        <f t="shared" si="413"/>
        <v>0</v>
      </c>
      <c r="P5079" s="172">
        <f t="shared" si="417"/>
        <v>0</v>
      </c>
    </row>
    <row r="5080" spans="12:16" ht="15" customHeight="1" x14ac:dyDescent="0.3">
      <c r="L5080" s="171" t="str">
        <f t="shared" si="415"/>
        <v>-</v>
      </c>
      <c r="M5080" s="172">
        <f t="shared" si="414"/>
        <v>0</v>
      </c>
      <c r="N5080" s="172">
        <f t="shared" si="416"/>
        <v>0</v>
      </c>
      <c r="O5080" s="172">
        <f t="shared" si="413"/>
        <v>0</v>
      </c>
      <c r="P5080" s="172">
        <f t="shared" si="417"/>
        <v>0</v>
      </c>
    </row>
    <row r="5081" spans="12:16" ht="15" customHeight="1" x14ac:dyDescent="0.3">
      <c r="L5081" s="171" t="str">
        <f t="shared" si="415"/>
        <v>-</v>
      </c>
      <c r="M5081" s="172">
        <f t="shared" si="414"/>
        <v>0</v>
      </c>
      <c r="N5081" s="172">
        <f t="shared" si="416"/>
        <v>0</v>
      </c>
      <c r="O5081" s="172">
        <f t="shared" si="413"/>
        <v>0</v>
      </c>
      <c r="P5081" s="172">
        <f t="shared" si="417"/>
        <v>0</v>
      </c>
    </row>
    <row r="5082" spans="12:16" ht="15" customHeight="1" x14ac:dyDescent="0.3">
      <c r="L5082" s="171" t="str">
        <f t="shared" si="415"/>
        <v>-</v>
      </c>
      <c r="M5082" s="172">
        <f t="shared" si="414"/>
        <v>0</v>
      </c>
      <c r="N5082" s="172">
        <f t="shared" si="416"/>
        <v>0</v>
      </c>
      <c r="O5082" s="172">
        <f t="shared" si="413"/>
        <v>0</v>
      </c>
      <c r="P5082" s="172">
        <f t="shared" si="417"/>
        <v>0</v>
      </c>
    </row>
    <row r="5083" spans="12:16" ht="15" customHeight="1" x14ac:dyDescent="0.3">
      <c r="L5083" s="171" t="str">
        <f t="shared" si="415"/>
        <v>-</v>
      </c>
      <c r="M5083" s="172">
        <f t="shared" si="414"/>
        <v>0</v>
      </c>
      <c r="N5083" s="172">
        <f t="shared" si="416"/>
        <v>0</v>
      </c>
      <c r="O5083" s="172">
        <f t="shared" si="413"/>
        <v>0</v>
      </c>
      <c r="P5083" s="172">
        <f t="shared" si="417"/>
        <v>0</v>
      </c>
    </row>
    <row r="5084" spans="12:16" ht="15" customHeight="1" x14ac:dyDescent="0.3">
      <c r="L5084" s="171" t="str">
        <f t="shared" si="415"/>
        <v>-</v>
      </c>
      <c r="M5084" s="172">
        <f t="shared" si="414"/>
        <v>0</v>
      </c>
      <c r="N5084" s="172">
        <f t="shared" si="416"/>
        <v>0</v>
      </c>
      <c r="O5084" s="172">
        <f t="shared" si="413"/>
        <v>0</v>
      </c>
      <c r="P5084" s="172">
        <f t="shared" si="417"/>
        <v>0</v>
      </c>
    </row>
    <row r="5085" spans="12:16" ht="15" customHeight="1" x14ac:dyDescent="0.3">
      <c r="L5085" s="171" t="str">
        <f t="shared" si="415"/>
        <v>-</v>
      </c>
      <c r="M5085" s="172">
        <f t="shared" si="414"/>
        <v>0</v>
      </c>
      <c r="N5085" s="172">
        <f t="shared" si="416"/>
        <v>0</v>
      </c>
      <c r="O5085" s="172">
        <f t="shared" si="413"/>
        <v>0</v>
      </c>
      <c r="P5085" s="172">
        <f t="shared" si="417"/>
        <v>0</v>
      </c>
    </row>
    <row r="5086" spans="12:16" ht="15" customHeight="1" x14ac:dyDescent="0.3">
      <c r="L5086" s="171" t="str">
        <f t="shared" si="415"/>
        <v>-</v>
      </c>
      <c r="M5086" s="172">
        <f t="shared" si="414"/>
        <v>0</v>
      </c>
      <c r="N5086" s="172">
        <f t="shared" si="416"/>
        <v>0</v>
      </c>
      <c r="O5086" s="172">
        <f t="shared" si="413"/>
        <v>0</v>
      </c>
      <c r="P5086" s="172">
        <f t="shared" si="417"/>
        <v>0</v>
      </c>
    </row>
    <row r="5087" spans="12:16" ht="15" customHeight="1" x14ac:dyDescent="0.3">
      <c r="L5087" s="171" t="str">
        <f t="shared" si="415"/>
        <v>-</v>
      </c>
      <c r="M5087" s="172">
        <f t="shared" si="414"/>
        <v>0</v>
      </c>
      <c r="N5087" s="172">
        <f t="shared" si="416"/>
        <v>0</v>
      </c>
      <c r="O5087" s="172">
        <f t="shared" si="413"/>
        <v>0</v>
      </c>
      <c r="P5087" s="172">
        <f t="shared" si="417"/>
        <v>0</v>
      </c>
    </row>
    <row r="5088" spans="12:16" ht="15" customHeight="1" x14ac:dyDescent="0.3">
      <c r="L5088" s="171" t="str">
        <f t="shared" si="415"/>
        <v>-</v>
      </c>
      <c r="M5088" s="172">
        <f t="shared" si="414"/>
        <v>0</v>
      </c>
      <c r="N5088" s="172">
        <f t="shared" si="416"/>
        <v>0</v>
      </c>
      <c r="O5088" s="172">
        <f t="shared" si="413"/>
        <v>0</v>
      </c>
      <c r="P5088" s="172">
        <f t="shared" si="417"/>
        <v>0</v>
      </c>
    </row>
    <row r="5089" spans="12:16" ht="15" customHeight="1" x14ac:dyDescent="0.3">
      <c r="L5089" s="171" t="str">
        <f t="shared" si="415"/>
        <v>-</v>
      </c>
      <c r="M5089" s="172">
        <f t="shared" si="414"/>
        <v>0</v>
      </c>
      <c r="N5089" s="172">
        <f t="shared" si="416"/>
        <v>0</v>
      </c>
      <c r="O5089" s="172">
        <f t="shared" si="413"/>
        <v>0</v>
      </c>
      <c r="P5089" s="172">
        <f t="shared" si="417"/>
        <v>0</v>
      </c>
    </row>
    <row r="5090" spans="12:16" ht="15" customHeight="1" x14ac:dyDescent="0.3">
      <c r="L5090" s="171" t="str">
        <f t="shared" si="415"/>
        <v>-</v>
      </c>
      <c r="M5090" s="172">
        <f t="shared" si="414"/>
        <v>0</v>
      </c>
      <c r="N5090" s="172">
        <f t="shared" si="416"/>
        <v>0</v>
      </c>
      <c r="O5090" s="172">
        <f t="shared" si="413"/>
        <v>0</v>
      </c>
      <c r="P5090" s="172">
        <f t="shared" si="417"/>
        <v>0</v>
      </c>
    </row>
    <row r="5091" spans="12:16" ht="15" customHeight="1" x14ac:dyDescent="0.3">
      <c r="L5091" s="171" t="str">
        <f t="shared" si="415"/>
        <v>-</v>
      </c>
      <c r="M5091" s="172">
        <f t="shared" si="414"/>
        <v>0</v>
      </c>
      <c r="N5091" s="172">
        <f t="shared" si="416"/>
        <v>0</v>
      </c>
      <c r="O5091" s="172">
        <f t="shared" si="413"/>
        <v>0</v>
      </c>
      <c r="P5091" s="172">
        <f t="shared" si="417"/>
        <v>0</v>
      </c>
    </row>
    <row r="5092" spans="12:16" ht="15" customHeight="1" x14ac:dyDescent="0.3">
      <c r="L5092" s="171" t="str">
        <f t="shared" si="415"/>
        <v>-</v>
      </c>
      <c r="M5092" s="172">
        <f t="shared" si="414"/>
        <v>0</v>
      </c>
      <c r="N5092" s="172">
        <f t="shared" si="416"/>
        <v>0</v>
      </c>
      <c r="O5092" s="172">
        <f t="shared" si="413"/>
        <v>0</v>
      </c>
      <c r="P5092" s="172">
        <f t="shared" si="417"/>
        <v>0</v>
      </c>
    </row>
    <row r="5093" spans="12:16" ht="15" customHeight="1" x14ac:dyDescent="0.3">
      <c r="L5093" s="171" t="str">
        <f t="shared" si="415"/>
        <v>-</v>
      </c>
      <c r="M5093" s="172">
        <f t="shared" si="414"/>
        <v>0</v>
      </c>
      <c r="N5093" s="172">
        <f t="shared" si="416"/>
        <v>0</v>
      </c>
      <c r="O5093" s="172">
        <f t="shared" si="413"/>
        <v>0</v>
      </c>
      <c r="P5093" s="172">
        <f t="shared" si="417"/>
        <v>0</v>
      </c>
    </row>
    <row r="5094" spans="12:16" ht="15" customHeight="1" x14ac:dyDescent="0.3">
      <c r="L5094" s="171" t="str">
        <f t="shared" si="415"/>
        <v>-</v>
      </c>
      <c r="M5094" s="172">
        <f t="shared" si="414"/>
        <v>0</v>
      </c>
      <c r="N5094" s="172">
        <f t="shared" si="416"/>
        <v>0</v>
      </c>
      <c r="O5094" s="172">
        <f t="shared" si="413"/>
        <v>0</v>
      </c>
      <c r="P5094" s="172">
        <f t="shared" si="417"/>
        <v>0</v>
      </c>
    </row>
    <row r="5095" spans="12:16" ht="15" customHeight="1" x14ac:dyDescent="0.3">
      <c r="L5095" s="171" t="str">
        <f t="shared" si="415"/>
        <v>-</v>
      </c>
      <c r="M5095" s="172">
        <f t="shared" si="414"/>
        <v>0</v>
      </c>
      <c r="N5095" s="172">
        <f t="shared" si="416"/>
        <v>0</v>
      </c>
      <c r="O5095" s="172">
        <f t="shared" si="413"/>
        <v>0</v>
      </c>
      <c r="P5095" s="172">
        <f t="shared" si="417"/>
        <v>0</v>
      </c>
    </row>
    <row r="5096" spans="12:16" ht="15" customHeight="1" x14ac:dyDescent="0.3">
      <c r="L5096" s="171" t="str">
        <f t="shared" si="415"/>
        <v>-</v>
      </c>
      <c r="M5096" s="172">
        <f t="shared" si="414"/>
        <v>0</v>
      </c>
      <c r="N5096" s="172">
        <f t="shared" si="416"/>
        <v>0</v>
      </c>
      <c r="O5096" s="172">
        <f t="shared" si="413"/>
        <v>0</v>
      </c>
      <c r="P5096" s="172">
        <f t="shared" si="417"/>
        <v>0</v>
      </c>
    </row>
    <row r="5097" spans="12:16" ht="15" customHeight="1" x14ac:dyDescent="0.3">
      <c r="L5097" s="171" t="str">
        <f t="shared" si="415"/>
        <v>-</v>
      </c>
      <c r="M5097" s="172">
        <f t="shared" si="414"/>
        <v>0</v>
      </c>
      <c r="N5097" s="172">
        <f t="shared" si="416"/>
        <v>0</v>
      </c>
      <c r="O5097" s="172">
        <f t="shared" si="413"/>
        <v>0</v>
      </c>
      <c r="P5097" s="172">
        <f t="shared" si="417"/>
        <v>0</v>
      </c>
    </row>
    <row r="5098" spans="12:16" ht="15" customHeight="1" x14ac:dyDescent="0.3">
      <c r="L5098" s="171" t="str">
        <f t="shared" si="415"/>
        <v>-</v>
      </c>
      <c r="M5098" s="172">
        <f t="shared" si="414"/>
        <v>0</v>
      </c>
      <c r="N5098" s="172">
        <f t="shared" si="416"/>
        <v>0</v>
      </c>
      <c r="O5098" s="172">
        <f t="shared" si="413"/>
        <v>0</v>
      </c>
      <c r="P5098" s="172">
        <f t="shared" si="417"/>
        <v>0</v>
      </c>
    </row>
    <row r="5099" spans="12:16" ht="15" customHeight="1" x14ac:dyDescent="0.3">
      <c r="L5099" s="171" t="str">
        <f t="shared" si="415"/>
        <v>-</v>
      </c>
      <c r="M5099" s="172">
        <f t="shared" si="414"/>
        <v>0</v>
      </c>
      <c r="N5099" s="172">
        <f t="shared" si="416"/>
        <v>0</v>
      </c>
      <c r="O5099" s="172">
        <f t="shared" si="413"/>
        <v>0</v>
      </c>
      <c r="P5099" s="172">
        <f t="shared" si="417"/>
        <v>0</v>
      </c>
    </row>
    <row r="5100" spans="12:16" ht="15" customHeight="1" x14ac:dyDescent="0.3">
      <c r="L5100" s="171" t="str">
        <f t="shared" si="415"/>
        <v>-</v>
      </c>
      <c r="M5100" s="172">
        <f t="shared" si="414"/>
        <v>0</v>
      </c>
      <c r="N5100" s="172">
        <f t="shared" si="416"/>
        <v>0</v>
      </c>
      <c r="O5100" s="172">
        <f t="shared" si="413"/>
        <v>0</v>
      </c>
      <c r="P5100" s="172">
        <f t="shared" si="417"/>
        <v>0</v>
      </c>
    </row>
    <row r="5101" spans="12:16" ht="15" customHeight="1" x14ac:dyDescent="0.3">
      <c r="L5101" s="171" t="str">
        <f t="shared" si="415"/>
        <v>-</v>
      </c>
      <c r="M5101" s="172">
        <f t="shared" si="414"/>
        <v>0</v>
      </c>
      <c r="N5101" s="172">
        <f t="shared" si="416"/>
        <v>0</v>
      </c>
      <c r="O5101" s="172">
        <f t="shared" si="413"/>
        <v>0</v>
      </c>
      <c r="P5101" s="172">
        <f t="shared" si="417"/>
        <v>0</v>
      </c>
    </row>
    <row r="5102" spans="12:16" ht="15" customHeight="1" x14ac:dyDescent="0.3">
      <c r="L5102" s="171" t="str">
        <f t="shared" si="415"/>
        <v>-</v>
      </c>
      <c r="M5102" s="172">
        <f t="shared" si="414"/>
        <v>0</v>
      </c>
      <c r="N5102" s="172">
        <f t="shared" si="416"/>
        <v>0</v>
      </c>
      <c r="O5102" s="172">
        <f t="shared" si="413"/>
        <v>0</v>
      </c>
      <c r="P5102" s="172">
        <f t="shared" si="417"/>
        <v>0</v>
      </c>
    </row>
    <row r="5103" spans="12:16" ht="15" customHeight="1" x14ac:dyDescent="0.3">
      <c r="L5103" s="171" t="str">
        <f t="shared" si="415"/>
        <v>-</v>
      </c>
      <c r="M5103" s="172">
        <f t="shared" si="414"/>
        <v>0</v>
      </c>
      <c r="N5103" s="172">
        <f t="shared" si="416"/>
        <v>0</v>
      </c>
      <c r="O5103" s="172">
        <f t="shared" si="413"/>
        <v>0</v>
      </c>
      <c r="P5103" s="172">
        <f t="shared" si="417"/>
        <v>0</v>
      </c>
    </row>
    <row r="5104" spans="12:16" ht="15" customHeight="1" x14ac:dyDescent="0.3">
      <c r="L5104" s="171" t="str">
        <f t="shared" si="415"/>
        <v>-</v>
      </c>
      <c r="M5104" s="172">
        <f t="shared" si="414"/>
        <v>0</v>
      </c>
      <c r="N5104" s="172">
        <f t="shared" si="416"/>
        <v>0</v>
      </c>
      <c r="O5104" s="172">
        <f t="shared" si="413"/>
        <v>0</v>
      </c>
      <c r="P5104" s="172">
        <f t="shared" si="417"/>
        <v>0</v>
      </c>
    </row>
    <row r="5105" spans="12:16" ht="15" customHeight="1" x14ac:dyDescent="0.3">
      <c r="L5105" s="171" t="str">
        <f t="shared" si="415"/>
        <v>-</v>
      </c>
      <c r="M5105" s="172">
        <f t="shared" si="414"/>
        <v>0</v>
      </c>
      <c r="N5105" s="172">
        <f t="shared" si="416"/>
        <v>0</v>
      </c>
      <c r="O5105" s="172">
        <f t="shared" si="413"/>
        <v>0</v>
      </c>
      <c r="P5105" s="172">
        <f t="shared" si="417"/>
        <v>0</v>
      </c>
    </row>
    <row r="5106" spans="12:16" ht="15" customHeight="1" x14ac:dyDescent="0.3">
      <c r="L5106" s="171" t="str">
        <f t="shared" si="415"/>
        <v>-</v>
      </c>
      <c r="M5106" s="172">
        <f t="shared" si="414"/>
        <v>0</v>
      </c>
      <c r="N5106" s="172">
        <f t="shared" si="416"/>
        <v>0</v>
      </c>
      <c r="O5106" s="172">
        <f t="shared" si="413"/>
        <v>0</v>
      </c>
      <c r="P5106" s="172">
        <f t="shared" si="417"/>
        <v>0</v>
      </c>
    </row>
    <row r="5107" spans="12:16" ht="15" customHeight="1" x14ac:dyDescent="0.3">
      <c r="L5107" s="171" t="str">
        <f t="shared" si="415"/>
        <v>-</v>
      </c>
      <c r="M5107" s="172">
        <f t="shared" si="414"/>
        <v>0</v>
      </c>
      <c r="N5107" s="172">
        <f t="shared" si="416"/>
        <v>0</v>
      </c>
      <c r="O5107" s="172">
        <f t="shared" si="413"/>
        <v>0</v>
      </c>
      <c r="P5107" s="172">
        <f t="shared" si="417"/>
        <v>0</v>
      </c>
    </row>
    <row r="5108" spans="12:16" ht="15" customHeight="1" x14ac:dyDescent="0.3">
      <c r="L5108" s="171" t="str">
        <f t="shared" si="415"/>
        <v>-</v>
      </c>
      <c r="M5108" s="172">
        <f t="shared" si="414"/>
        <v>0</v>
      </c>
      <c r="N5108" s="172">
        <f t="shared" si="416"/>
        <v>0</v>
      </c>
      <c r="O5108" s="172">
        <f t="shared" si="413"/>
        <v>0</v>
      </c>
      <c r="P5108" s="172">
        <f t="shared" si="417"/>
        <v>0</v>
      </c>
    </row>
    <row r="5109" spans="12:16" ht="15" customHeight="1" x14ac:dyDescent="0.3">
      <c r="L5109" s="171" t="str">
        <f t="shared" si="415"/>
        <v>-</v>
      </c>
      <c r="M5109" s="172">
        <f t="shared" si="414"/>
        <v>0</v>
      </c>
      <c r="N5109" s="172">
        <f t="shared" si="416"/>
        <v>0</v>
      </c>
      <c r="O5109" s="172">
        <f t="shared" si="413"/>
        <v>0</v>
      </c>
      <c r="P5109" s="172">
        <f t="shared" si="417"/>
        <v>0</v>
      </c>
    </row>
    <row r="5110" spans="12:16" ht="15" customHeight="1" x14ac:dyDescent="0.3">
      <c r="L5110" s="171" t="str">
        <f t="shared" si="415"/>
        <v>-</v>
      </c>
      <c r="M5110" s="172">
        <f t="shared" si="414"/>
        <v>0</v>
      </c>
      <c r="N5110" s="172">
        <f t="shared" si="416"/>
        <v>0</v>
      </c>
      <c r="O5110" s="172">
        <f t="shared" si="413"/>
        <v>0</v>
      </c>
      <c r="P5110" s="172">
        <f t="shared" si="417"/>
        <v>0</v>
      </c>
    </row>
    <row r="5111" spans="12:16" ht="15" customHeight="1" x14ac:dyDescent="0.3">
      <c r="L5111" s="171" t="str">
        <f t="shared" si="415"/>
        <v>-</v>
      </c>
      <c r="M5111" s="172">
        <f t="shared" si="414"/>
        <v>0</v>
      </c>
      <c r="N5111" s="172">
        <f t="shared" si="416"/>
        <v>0</v>
      </c>
      <c r="O5111" s="172">
        <f t="shared" si="413"/>
        <v>0</v>
      </c>
      <c r="P5111" s="172">
        <f t="shared" si="417"/>
        <v>0</v>
      </c>
    </row>
    <row r="5112" spans="12:16" ht="15" customHeight="1" x14ac:dyDescent="0.3">
      <c r="L5112" s="171" t="str">
        <f t="shared" si="415"/>
        <v>-</v>
      </c>
      <c r="M5112" s="172">
        <f t="shared" si="414"/>
        <v>0</v>
      </c>
      <c r="N5112" s="172">
        <f t="shared" si="416"/>
        <v>0</v>
      </c>
      <c r="O5112" s="172">
        <f t="shared" si="413"/>
        <v>0</v>
      </c>
      <c r="P5112" s="172">
        <f t="shared" si="417"/>
        <v>0</v>
      </c>
    </row>
    <row r="5113" spans="12:16" ht="15" customHeight="1" x14ac:dyDescent="0.3">
      <c r="L5113" s="171" t="str">
        <f t="shared" si="415"/>
        <v>-</v>
      </c>
      <c r="M5113" s="172">
        <f t="shared" si="414"/>
        <v>0</v>
      </c>
      <c r="N5113" s="172">
        <f t="shared" si="416"/>
        <v>0</v>
      </c>
      <c r="O5113" s="172">
        <f t="shared" si="413"/>
        <v>0</v>
      </c>
      <c r="P5113" s="172">
        <f t="shared" si="417"/>
        <v>0</v>
      </c>
    </row>
    <row r="5114" spans="12:16" ht="15" customHeight="1" x14ac:dyDescent="0.3">
      <c r="L5114" s="171" t="str">
        <f t="shared" si="415"/>
        <v>-</v>
      </c>
      <c r="M5114" s="172">
        <f t="shared" si="414"/>
        <v>0</v>
      </c>
      <c r="N5114" s="172">
        <f t="shared" si="416"/>
        <v>0</v>
      </c>
      <c r="O5114" s="172">
        <f t="shared" si="413"/>
        <v>0</v>
      </c>
      <c r="P5114" s="172">
        <f t="shared" si="417"/>
        <v>0</v>
      </c>
    </row>
    <row r="5115" spans="12:16" ht="15" customHeight="1" x14ac:dyDescent="0.3">
      <c r="L5115" s="171" t="str">
        <f t="shared" si="415"/>
        <v>-</v>
      </c>
      <c r="M5115" s="172">
        <f t="shared" si="414"/>
        <v>0</v>
      </c>
      <c r="N5115" s="172">
        <f t="shared" si="416"/>
        <v>0</v>
      </c>
      <c r="O5115" s="172">
        <f t="shared" si="413"/>
        <v>0</v>
      </c>
      <c r="P5115" s="172">
        <f t="shared" si="417"/>
        <v>0</v>
      </c>
    </row>
    <row r="5116" spans="12:16" ht="15" customHeight="1" x14ac:dyDescent="0.3">
      <c r="L5116" s="171" t="str">
        <f t="shared" si="415"/>
        <v>-</v>
      </c>
      <c r="M5116" s="172">
        <f t="shared" si="414"/>
        <v>0</v>
      </c>
      <c r="N5116" s="172">
        <f t="shared" si="416"/>
        <v>0</v>
      </c>
      <c r="O5116" s="172">
        <f t="shared" si="413"/>
        <v>0</v>
      </c>
      <c r="P5116" s="172">
        <f t="shared" si="417"/>
        <v>0</v>
      </c>
    </row>
    <row r="5117" spans="12:16" ht="15" customHeight="1" x14ac:dyDescent="0.3">
      <c r="L5117" s="171" t="str">
        <f t="shared" si="415"/>
        <v>-</v>
      </c>
      <c r="M5117" s="172">
        <f t="shared" si="414"/>
        <v>0</v>
      </c>
      <c r="N5117" s="172">
        <f t="shared" si="416"/>
        <v>0</v>
      </c>
      <c r="O5117" s="172">
        <f t="shared" si="413"/>
        <v>0</v>
      </c>
      <c r="P5117" s="172">
        <f t="shared" si="417"/>
        <v>0</v>
      </c>
    </row>
    <row r="5118" spans="12:16" ht="15" customHeight="1" x14ac:dyDescent="0.3">
      <c r="L5118" s="171" t="str">
        <f t="shared" si="415"/>
        <v>-</v>
      </c>
      <c r="M5118" s="172">
        <f t="shared" si="414"/>
        <v>0</v>
      </c>
      <c r="N5118" s="172">
        <f t="shared" si="416"/>
        <v>0</v>
      </c>
      <c r="O5118" s="172">
        <f t="shared" si="413"/>
        <v>0</v>
      </c>
      <c r="P5118" s="172">
        <f t="shared" si="417"/>
        <v>0</v>
      </c>
    </row>
    <row r="5119" spans="12:16" ht="15" customHeight="1" x14ac:dyDescent="0.3">
      <c r="L5119" s="171" t="str">
        <f t="shared" si="415"/>
        <v>-</v>
      </c>
      <c r="M5119" s="172">
        <f t="shared" si="414"/>
        <v>0</v>
      </c>
      <c r="N5119" s="172">
        <f t="shared" si="416"/>
        <v>0</v>
      </c>
      <c r="O5119" s="172">
        <f t="shared" si="413"/>
        <v>0</v>
      </c>
      <c r="P5119" s="172">
        <f t="shared" si="417"/>
        <v>0</v>
      </c>
    </row>
    <row r="5120" spans="12:16" ht="15" customHeight="1" x14ac:dyDescent="0.3">
      <c r="L5120" s="171" t="str">
        <f t="shared" si="415"/>
        <v>-</v>
      </c>
      <c r="M5120" s="172">
        <f t="shared" si="414"/>
        <v>0</v>
      </c>
      <c r="N5120" s="172">
        <f t="shared" si="416"/>
        <v>0</v>
      </c>
      <c r="O5120" s="172">
        <f t="shared" si="413"/>
        <v>0</v>
      </c>
      <c r="P5120" s="172">
        <f t="shared" si="417"/>
        <v>0</v>
      </c>
    </row>
    <row r="5121" spans="12:16" ht="15" customHeight="1" x14ac:dyDescent="0.3">
      <c r="L5121" s="171" t="str">
        <f t="shared" si="415"/>
        <v>-</v>
      </c>
      <c r="M5121" s="172">
        <f t="shared" si="414"/>
        <v>0</v>
      </c>
      <c r="N5121" s="172">
        <f t="shared" si="416"/>
        <v>0</v>
      </c>
      <c r="O5121" s="172">
        <f t="shared" si="413"/>
        <v>0</v>
      </c>
      <c r="P5121" s="172">
        <f t="shared" si="417"/>
        <v>0</v>
      </c>
    </row>
    <row r="5122" spans="12:16" ht="15" customHeight="1" x14ac:dyDescent="0.3">
      <c r="L5122" s="171" t="str">
        <f t="shared" si="415"/>
        <v>-</v>
      </c>
      <c r="M5122" s="172">
        <f t="shared" si="414"/>
        <v>0</v>
      </c>
      <c r="N5122" s="172">
        <f t="shared" si="416"/>
        <v>0</v>
      </c>
      <c r="O5122" s="172">
        <f t="shared" si="413"/>
        <v>0</v>
      </c>
      <c r="P5122" s="172">
        <f t="shared" si="417"/>
        <v>0</v>
      </c>
    </row>
    <row r="5123" spans="12:16" ht="15" customHeight="1" x14ac:dyDescent="0.3">
      <c r="L5123" s="171" t="str">
        <f t="shared" si="415"/>
        <v>-</v>
      </c>
      <c r="M5123" s="172">
        <f t="shared" si="414"/>
        <v>0</v>
      </c>
      <c r="N5123" s="172">
        <f t="shared" si="416"/>
        <v>0</v>
      </c>
      <c r="O5123" s="172">
        <f t="shared" si="413"/>
        <v>0</v>
      </c>
      <c r="P5123" s="172">
        <f t="shared" si="417"/>
        <v>0</v>
      </c>
    </row>
    <row r="5124" spans="12:16" ht="15" customHeight="1" x14ac:dyDescent="0.3">
      <c r="L5124" s="171" t="str">
        <f t="shared" si="415"/>
        <v>-</v>
      </c>
      <c r="M5124" s="172">
        <f t="shared" si="414"/>
        <v>0</v>
      </c>
      <c r="N5124" s="172">
        <f t="shared" si="416"/>
        <v>0</v>
      </c>
      <c r="O5124" s="172">
        <f t="shared" si="413"/>
        <v>0</v>
      </c>
      <c r="P5124" s="172">
        <f t="shared" si="417"/>
        <v>0</v>
      </c>
    </row>
    <row r="5125" spans="12:16" ht="15" customHeight="1" x14ac:dyDescent="0.3">
      <c r="L5125" s="171" t="str">
        <f t="shared" si="415"/>
        <v>-</v>
      </c>
      <c r="M5125" s="172">
        <f t="shared" si="414"/>
        <v>0</v>
      </c>
      <c r="N5125" s="172">
        <f t="shared" si="416"/>
        <v>0</v>
      </c>
      <c r="O5125" s="172">
        <f t="shared" si="413"/>
        <v>0</v>
      </c>
      <c r="P5125" s="172">
        <f t="shared" si="417"/>
        <v>0</v>
      </c>
    </row>
    <row r="5126" spans="12:16" ht="15" customHeight="1" x14ac:dyDescent="0.3">
      <c r="L5126" s="171" t="str">
        <f t="shared" si="415"/>
        <v>-</v>
      </c>
      <c r="M5126" s="172">
        <f t="shared" si="414"/>
        <v>0</v>
      </c>
      <c r="N5126" s="172">
        <f t="shared" si="416"/>
        <v>0</v>
      </c>
      <c r="O5126" s="172">
        <f t="shared" si="413"/>
        <v>0</v>
      </c>
      <c r="P5126" s="172">
        <f t="shared" si="417"/>
        <v>0</v>
      </c>
    </row>
    <row r="5127" spans="12:16" ht="15" customHeight="1" x14ac:dyDescent="0.3">
      <c r="L5127" s="171" t="str">
        <f t="shared" si="415"/>
        <v>-</v>
      </c>
      <c r="M5127" s="172">
        <f t="shared" si="414"/>
        <v>0</v>
      </c>
      <c r="N5127" s="172">
        <f t="shared" si="416"/>
        <v>0</v>
      </c>
      <c r="O5127" s="172">
        <f t="shared" si="413"/>
        <v>0</v>
      </c>
      <c r="P5127" s="172">
        <f t="shared" si="417"/>
        <v>0</v>
      </c>
    </row>
    <row r="5128" spans="12:16" ht="15" customHeight="1" x14ac:dyDescent="0.3">
      <c r="L5128" s="171" t="str">
        <f t="shared" si="415"/>
        <v>-</v>
      </c>
      <c r="M5128" s="172">
        <f t="shared" si="414"/>
        <v>0</v>
      </c>
      <c r="N5128" s="172">
        <f t="shared" si="416"/>
        <v>0</v>
      </c>
      <c r="O5128" s="172">
        <f t="shared" si="413"/>
        <v>0</v>
      </c>
      <c r="P5128" s="172">
        <f t="shared" si="417"/>
        <v>0</v>
      </c>
    </row>
    <row r="5129" spans="12:16" ht="15" customHeight="1" x14ac:dyDescent="0.3">
      <c r="L5129" s="171" t="str">
        <f t="shared" si="415"/>
        <v>-</v>
      </c>
      <c r="M5129" s="172">
        <f t="shared" si="414"/>
        <v>0</v>
      </c>
      <c r="N5129" s="172">
        <f t="shared" si="416"/>
        <v>0</v>
      </c>
      <c r="O5129" s="172">
        <f t="shared" si="413"/>
        <v>0</v>
      </c>
      <c r="P5129" s="172">
        <f t="shared" si="417"/>
        <v>0</v>
      </c>
    </row>
    <row r="5130" spans="12:16" ht="15" customHeight="1" x14ac:dyDescent="0.3">
      <c r="L5130" s="171" t="str">
        <f t="shared" si="415"/>
        <v>-</v>
      </c>
      <c r="M5130" s="172">
        <f t="shared" si="414"/>
        <v>0</v>
      </c>
      <c r="N5130" s="172">
        <f t="shared" si="416"/>
        <v>0</v>
      </c>
      <c r="O5130" s="172">
        <f t="shared" si="413"/>
        <v>0</v>
      </c>
      <c r="P5130" s="172">
        <f t="shared" si="417"/>
        <v>0</v>
      </c>
    </row>
    <row r="5131" spans="12:16" ht="15" customHeight="1" x14ac:dyDescent="0.3">
      <c r="L5131" s="171" t="str">
        <f t="shared" si="415"/>
        <v>-</v>
      </c>
      <c r="M5131" s="172">
        <f t="shared" si="414"/>
        <v>0</v>
      </c>
      <c r="N5131" s="172">
        <f t="shared" si="416"/>
        <v>0</v>
      </c>
      <c r="O5131" s="172">
        <f t="shared" ref="O5131:O5194" si="418">IFERROR(IF(ISNUMBER(N5130),N5130,$E$8)*IF(L5131&gt;=$J$8,$E$12,$E$12)/IF(MOD(YEAR(L5131),4),365,366)*IF(ISBLANK(L5130),L5131-$F$5,L5131-L5130),0)</f>
        <v>0</v>
      </c>
      <c r="P5131" s="172">
        <f t="shared" si="417"/>
        <v>0</v>
      </c>
    </row>
    <row r="5132" spans="12:16" ht="15" customHeight="1" x14ac:dyDescent="0.3">
      <c r="L5132" s="171" t="str">
        <f t="shared" si="415"/>
        <v>-</v>
      </c>
      <c r="M5132" s="172">
        <f t="shared" si="414"/>
        <v>0</v>
      </c>
      <c r="N5132" s="172">
        <f t="shared" si="416"/>
        <v>0</v>
      </c>
      <c r="O5132" s="172">
        <f t="shared" si="418"/>
        <v>0</v>
      </c>
      <c r="P5132" s="172">
        <f t="shared" si="417"/>
        <v>0</v>
      </c>
    </row>
    <row r="5133" spans="12:16" ht="15" customHeight="1" x14ac:dyDescent="0.3">
      <c r="L5133" s="171" t="str">
        <f t="shared" si="415"/>
        <v>-</v>
      </c>
      <c r="M5133" s="172">
        <f t="shared" si="414"/>
        <v>0</v>
      </c>
      <c r="N5133" s="172">
        <f t="shared" si="416"/>
        <v>0</v>
      </c>
      <c r="O5133" s="172">
        <f t="shared" si="418"/>
        <v>0</v>
      </c>
      <c r="P5133" s="172">
        <f t="shared" si="417"/>
        <v>0</v>
      </c>
    </row>
    <row r="5134" spans="12:16" ht="15" customHeight="1" x14ac:dyDescent="0.3">
      <c r="L5134" s="171" t="str">
        <f t="shared" si="415"/>
        <v>-</v>
      </c>
      <c r="M5134" s="172">
        <f t="shared" si="414"/>
        <v>0</v>
      </c>
      <c r="N5134" s="172">
        <f t="shared" si="416"/>
        <v>0</v>
      </c>
      <c r="O5134" s="172">
        <f t="shared" si="418"/>
        <v>0</v>
      </c>
      <c r="P5134" s="172">
        <f t="shared" si="417"/>
        <v>0</v>
      </c>
    </row>
    <row r="5135" spans="12:16" ht="15" customHeight="1" x14ac:dyDescent="0.3">
      <c r="L5135" s="171" t="str">
        <f t="shared" si="415"/>
        <v>-</v>
      </c>
      <c r="M5135" s="172">
        <f t="shared" si="414"/>
        <v>0</v>
      </c>
      <c r="N5135" s="172">
        <f t="shared" si="416"/>
        <v>0</v>
      </c>
      <c r="O5135" s="172">
        <f t="shared" si="418"/>
        <v>0</v>
      </c>
      <c r="P5135" s="172">
        <f t="shared" si="417"/>
        <v>0</v>
      </c>
    </row>
    <row r="5136" spans="12:16" ht="15" customHeight="1" x14ac:dyDescent="0.3">
      <c r="L5136" s="171" t="str">
        <f t="shared" si="415"/>
        <v>-</v>
      </c>
      <c r="M5136" s="172">
        <f t="shared" si="414"/>
        <v>0</v>
      </c>
      <c r="N5136" s="172">
        <f t="shared" si="416"/>
        <v>0</v>
      </c>
      <c r="O5136" s="172">
        <f t="shared" si="418"/>
        <v>0</v>
      </c>
      <c r="P5136" s="172">
        <f t="shared" si="417"/>
        <v>0</v>
      </c>
    </row>
    <row r="5137" spans="12:16" ht="15" customHeight="1" x14ac:dyDescent="0.3">
      <c r="L5137" s="171" t="str">
        <f t="shared" si="415"/>
        <v>-</v>
      </c>
      <c r="M5137" s="172">
        <f t="shared" si="414"/>
        <v>0</v>
      </c>
      <c r="N5137" s="172">
        <f t="shared" si="416"/>
        <v>0</v>
      </c>
      <c r="O5137" s="172">
        <f t="shared" si="418"/>
        <v>0</v>
      </c>
      <c r="P5137" s="172">
        <f t="shared" si="417"/>
        <v>0</v>
      </c>
    </row>
    <row r="5138" spans="12:16" ht="15" customHeight="1" x14ac:dyDescent="0.3">
      <c r="L5138" s="171" t="str">
        <f t="shared" si="415"/>
        <v>-</v>
      </c>
      <c r="M5138" s="172">
        <f t="shared" si="414"/>
        <v>0</v>
      </c>
      <c r="N5138" s="172">
        <f t="shared" si="416"/>
        <v>0</v>
      </c>
      <c r="O5138" s="172">
        <f t="shared" si="418"/>
        <v>0</v>
      </c>
      <c r="P5138" s="172">
        <f t="shared" si="417"/>
        <v>0</v>
      </c>
    </row>
    <row r="5139" spans="12:16" ht="15" customHeight="1" x14ac:dyDescent="0.3">
      <c r="L5139" s="171" t="str">
        <f t="shared" si="415"/>
        <v>-</v>
      </c>
      <c r="M5139" s="172">
        <f t="shared" ref="M5139:M5202" si="419">IFERROR(VLOOKUP(L5139,$B$19:$E$80,4,FALSE),0)</f>
        <v>0</v>
      </c>
      <c r="N5139" s="172">
        <f t="shared" si="416"/>
        <v>0</v>
      </c>
      <c r="O5139" s="172">
        <f t="shared" si="418"/>
        <v>0</v>
      </c>
      <c r="P5139" s="172">
        <f t="shared" si="417"/>
        <v>0</v>
      </c>
    </row>
    <row r="5140" spans="12:16" ht="15" customHeight="1" x14ac:dyDescent="0.3">
      <c r="L5140" s="171" t="str">
        <f t="shared" ref="L5140:L5203" si="420">IFERROR(IF(MAX(L5139+1,$F$5+1)&gt;$J$10,"-",MAX(L5139+1,$F$5+1)),"-")</f>
        <v>-</v>
      </c>
      <c r="M5140" s="172">
        <f t="shared" si="419"/>
        <v>0</v>
      </c>
      <c r="N5140" s="172">
        <f t="shared" ref="N5140:N5203" si="421">IF(ISNUMBER(N5139),N5139-M5140,$E$8)</f>
        <v>0</v>
      </c>
      <c r="O5140" s="172">
        <f t="shared" si="418"/>
        <v>0</v>
      </c>
      <c r="P5140" s="172">
        <f t="shared" ref="P5140:P5203" si="422">IFERROR(IF(ISNUMBER(N5139),N5139,$E$8)*3%/IF(MOD(YEAR(L5140),4),365,366)*IF(ISBLANK(L5139),(L5140-$F$5),L5140-L5139),0)</f>
        <v>0</v>
      </c>
    </row>
    <row r="5141" spans="12:16" ht="15" customHeight="1" x14ac:dyDescent="0.3">
      <c r="L5141" s="171" t="str">
        <f t="shared" si="420"/>
        <v>-</v>
      </c>
      <c r="M5141" s="172">
        <f t="shared" si="419"/>
        <v>0</v>
      </c>
      <c r="N5141" s="172">
        <f t="shared" si="421"/>
        <v>0</v>
      </c>
      <c r="O5141" s="172">
        <f t="shared" si="418"/>
        <v>0</v>
      </c>
      <c r="P5141" s="172">
        <f t="shared" si="422"/>
        <v>0</v>
      </c>
    </row>
    <row r="5142" spans="12:16" ht="15" customHeight="1" x14ac:dyDescent="0.3">
      <c r="L5142" s="171" t="str">
        <f t="shared" si="420"/>
        <v>-</v>
      </c>
      <c r="M5142" s="172">
        <f t="shared" si="419"/>
        <v>0</v>
      </c>
      <c r="N5142" s="172">
        <f t="shared" si="421"/>
        <v>0</v>
      </c>
      <c r="O5142" s="172">
        <f t="shared" si="418"/>
        <v>0</v>
      </c>
      <c r="P5142" s="172">
        <f t="shared" si="422"/>
        <v>0</v>
      </c>
    </row>
    <row r="5143" spans="12:16" ht="15" customHeight="1" x14ac:dyDescent="0.3">
      <c r="L5143" s="171" t="str">
        <f t="shared" si="420"/>
        <v>-</v>
      </c>
      <c r="M5143" s="172">
        <f t="shared" si="419"/>
        <v>0</v>
      </c>
      <c r="N5143" s="172">
        <f t="shared" si="421"/>
        <v>0</v>
      </c>
      <c r="O5143" s="172">
        <f t="shared" si="418"/>
        <v>0</v>
      </c>
      <c r="P5143" s="172">
        <f t="shared" si="422"/>
        <v>0</v>
      </c>
    </row>
    <row r="5144" spans="12:16" ht="15" customHeight="1" x14ac:dyDescent="0.3">
      <c r="L5144" s="171" t="str">
        <f t="shared" si="420"/>
        <v>-</v>
      </c>
      <c r="M5144" s="172">
        <f t="shared" si="419"/>
        <v>0</v>
      </c>
      <c r="N5144" s="172">
        <f t="shared" si="421"/>
        <v>0</v>
      </c>
      <c r="O5144" s="172">
        <f t="shared" si="418"/>
        <v>0</v>
      </c>
      <c r="P5144" s="172">
        <f t="shared" si="422"/>
        <v>0</v>
      </c>
    </row>
    <row r="5145" spans="12:16" ht="15" customHeight="1" x14ac:dyDescent="0.3">
      <c r="L5145" s="171" t="str">
        <f t="shared" si="420"/>
        <v>-</v>
      </c>
      <c r="M5145" s="172">
        <f t="shared" si="419"/>
        <v>0</v>
      </c>
      <c r="N5145" s="172">
        <f t="shared" si="421"/>
        <v>0</v>
      </c>
      <c r="O5145" s="172">
        <f t="shared" si="418"/>
        <v>0</v>
      </c>
      <c r="P5145" s="172">
        <f t="shared" si="422"/>
        <v>0</v>
      </c>
    </row>
    <row r="5146" spans="12:16" ht="15" customHeight="1" x14ac:dyDescent="0.3">
      <c r="L5146" s="171" t="str">
        <f t="shared" si="420"/>
        <v>-</v>
      </c>
      <c r="M5146" s="172">
        <f t="shared" si="419"/>
        <v>0</v>
      </c>
      <c r="N5146" s="172">
        <f t="shared" si="421"/>
        <v>0</v>
      </c>
      <c r="O5146" s="172">
        <f t="shared" si="418"/>
        <v>0</v>
      </c>
      <c r="P5146" s="172">
        <f t="shared" si="422"/>
        <v>0</v>
      </c>
    </row>
    <row r="5147" spans="12:16" ht="15" customHeight="1" x14ac:dyDescent="0.3">
      <c r="L5147" s="171" t="str">
        <f t="shared" si="420"/>
        <v>-</v>
      </c>
      <c r="M5147" s="172">
        <f t="shared" si="419"/>
        <v>0</v>
      </c>
      <c r="N5147" s="172">
        <f t="shared" si="421"/>
        <v>0</v>
      </c>
      <c r="O5147" s="172">
        <f t="shared" si="418"/>
        <v>0</v>
      </c>
      <c r="P5147" s="172">
        <f t="shared" si="422"/>
        <v>0</v>
      </c>
    </row>
    <row r="5148" spans="12:16" ht="15" customHeight="1" x14ac:dyDescent="0.3">
      <c r="L5148" s="171" t="str">
        <f t="shared" si="420"/>
        <v>-</v>
      </c>
      <c r="M5148" s="172">
        <f t="shared" si="419"/>
        <v>0</v>
      </c>
      <c r="N5148" s="172">
        <f t="shared" si="421"/>
        <v>0</v>
      </c>
      <c r="O5148" s="172">
        <f t="shared" si="418"/>
        <v>0</v>
      </c>
      <c r="P5148" s="172">
        <f t="shared" si="422"/>
        <v>0</v>
      </c>
    </row>
    <row r="5149" spans="12:16" ht="15" customHeight="1" x14ac:dyDescent="0.3">
      <c r="L5149" s="171" t="str">
        <f t="shared" si="420"/>
        <v>-</v>
      </c>
      <c r="M5149" s="172">
        <f t="shared" si="419"/>
        <v>0</v>
      </c>
      <c r="N5149" s="172">
        <f t="shared" si="421"/>
        <v>0</v>
      </c>
      <c r="O5149" s="172">
        <f t="shared" si="418"/>
        <v>0</v>
      </c>
      <c r="P5149" s="172">
        <f t="shared" si="422"/>
        <v>0</v>
      </c>
    </row>
    <row r="5150" spans="12:16" ht="15" customHeight="1" x14ac:dyDescent="0.3">
      <c r="L5150" s="171" t="str">
        <f t="shared" si="420"/>
        <v>-</v>
      </c>
      <c r="M5150" s="172">
        <f t="shared" si="419"/>
        <v>0</v>
      </c>
      <c r="N5150" s="172">
        <f t="shared" si="421"/>
        <v>0</v>
      </c>
      <c r="O5150" s="172">
        <f t="shared" si="418"/>
        <v>0</v>
      </c>
      <c r="P5150" s="172">
        <f t="shared" si="422"/>
        <v>0</v>
      </c>
    </row>
    <row r="5151" spans="12:16" ht="15" customHeight="1" x14ac:dyDescent="0.3">
      <c r="L5151" s="171" t="str">
        <f t="shared" si="420"/>
        <v>-</v>
      </c>
      <c r="M5151" s="172">
        <f t="shared" si="419"/>
        <v>0</v>
      </c>
      <c r="N5151" s="172">
        <f t="shared" si="421"/>
        <v>0</v>
      </c>
      <c r="O5151" s="172">
        <f t="shared" si="418"/>
        <v>0</v>
      </c>
      <c r="P5151" s="172">
        <f t="shared" si="422"/>
        <v>0</v>
      </c>
    </row>
    <row r="5152" spans="12:16" ht="15" customHeight="1" x14ac:dyDescent="0.3">
      <c r="L5152" s="171" t="str">
        <f t="shared" si="420"/>
        <v>-</v>
      </c>
      <c r="M5152" s="172">
        <f t="shared" si="419"/>
        <v>0</v>
      </c>
      <c r="N5152" s="172">
        <f t="shared" si="421"/>
        <v>0</v>
      </c>
      <c r="O5152" s="172">
        <f t="shared" si="418"/>
        <v>0</v>
      </c>
      <c r="P5152" s="172">
        <f t="shared" si="422"/>
        <v>0</v>
      </c>
    </row>
    <row r="5153" spans="12:16" ht="15" customHeight="1" x14ac:dyDescent="0.3">
      <c r="L5153" s="171" t="str">
        <f t="shared" si="420"/>
        <v>-</v>
      </c>
      <c r="M5153" s="172">
        <f t="shared" si="419"/>
        <v>0</v>
      </c>
      <c r="N5153" s="172">
        <f t="shared" si="421"/>
        <v>0</v>
      </c>
      <c r="O5153" s="172">
        <f t="shared" si="418"/>
        <v>0</v>
      </c>
      <c r="P5153" s="172">
        <f t="shared" si="422"/>
        <v>0</v>
      </c>
    </row>
    <row r="5154" spans="12:16" ht="15" customHeight="1" x14ac:dyDescent="0.3">
      <c r="L5154" s="171" t="str">
        <f t="shared" si="420"/>
        <v>-</v>
      </c>
      <c r="M5154" s="172">
        <f t="shared" si="419"/>
        <v>0</v>
      </c>
      <c r="N5154" s="172">
        <f t="shared" si="421"/>
        <v>0</v>
      </c>
      <c r="O5154" s="172">
        <f t="shared" si="418"/>
        <v>0</v>
      </c>
      <c r="P5154" s="172">
        <f t="shared" si="422"/>
        <v>0</v>
      </c>
    </row>
    <row r="5155" spans="12:16" ht="15" customHeight="1" x14ac:dyDescent="0.3">
      <c r="L5155" s="171" t="str">
        <f t="shared" si="420"/>
        <v>-</v>
      </c>
      <c r="M5155" s="172">
        <f t="shared" si="419"/>
        <v>0</v>
      </c>
      <c r="N5155" s="172">
        <f t="shared" si="421"/>
        <v>0</v>
      </c>
      <c r="O5155" s="172">
        <f t="shared" si="418"/>
        <v>0</v>
      </c>
      <c r="P5155" s="172">
        <f t="shared" si="422"/>
        <v>0</v>
      </c>
    </row>
    <row r="5156" spans="12:16" ht="15" customHeight="1" x14ac:dyDescent="0.3">
      <c r="L5156" s="171" t="str">
        <f t="shared" si="420"/>
        <v>-</v>
      </c>
      <c r="M5156" s="172">
        <f t="shared" si="419"/>
        <v>0</v>
      </c>
      <c r="N5156" s="172">
        <f t="shared" si="421"/>
        <v>0</v>
      </c>
      <c r="O5156" s="172">
        <f t="shared" si="418"/>
        <v>0</v>
      </c>
      <c r="P5156" s="172">
        <f t="shared" si="422"/>
        <v>0</v>
      </c>
    </row>
    <row r="5157" spans="12:16" ht="15" customHeight="1" x14ac:dyDescent="0.3">
      <c r="L5157" s="171" t="str">
        <f t="shared" si="420"/>
        <v>-</v>
      </c>
      <c r="M5157" s="172">
        <f t="shared" si="419"/>
        <v>0</v>
      </c>
      <c r="N5157" s="172">
        <f t="shared" si="421"/>
        <v>0</v>
      </c>
      <c r="O5157" s="172">
        <f t="shared" si="418"/>
        <v>0</v>
      </c>
      <c r="P5157" s="172">
        <f t="shared" si="422"/>
        <v>0</v>
      </c>
    </row>
    <row r="5158" spans="12:16" ht="15" customHeight="1" x14ac:dyDescent="0.3">
      <c r="L5158" s="171" t="str">
        <f t="shared" si="420"/>
        <v>-</v>
      </c>
      <c r="M5158" s="172">
        <f t="shared" si="419"/>
        <v>0</v>
      </c>
      <c r="N5158" s="172">
        <f t="shared" si="421"/>
        <v>0</v>
      </c>
      <c r="O5158" s="172">
        <f t="shared" si="418"/>
        <v>0</v>
      </c>
      <c r="P5158" s="172">
        <f t="shared" si="422"/>
        <v>0</v>
      </c>
    </row>
    <row r="5159" spans="12:16" ht="15" customHeight="1" x14ac:dyDescent="0.3">
      <c r="L5159" s="171" t="str">
        <f t="shared" si="420"/>
        <v>-</v>
      </c>
      <c r="M5159" s="172">
        <f t="shared" si="419"/>
        <v>0</v>
      </c>
      <c r="N5159" s="172">
        <f t="shared" si="421"/>
        <v>0</v>
      </c>
      <c r="O5159" s="172">
        <f t="shared" si="418"/>
        <v>0</v>
      </c>
      <c r="P5159" s="172">
        <f t="shared" si="422"/>
        <v>0</v>
      </c>
    </row>
    <row r="5160" spans="12:16" ht="15" customHeight="1" x14ac:dyDescent="0.3">
      <c r="L5160" s="171" t="str">
        <f t="shared" si="420"/>
        <v>-</v>
      </c>
      <c r="M5160" s="172">
        <f t="shared" si="419"/>
        <v>0</v>
      </c>
      <c r="N5160" s="172">
        <f t="shared" si="421"/>
        <v>0</v>
      </c>
      <c r="O5160" s="172">
        <f t="shared" si="418"/>
        <v>0</v>
      </c>
      <c r="P5160" s="172">
        <f t="shared" si="422"/>
        <v>0</v>
      </c>
    </row>
    <row r="5161" spans="12:16" ht="15" customHeight="1" x14ac:dyDescent="0.3">
      <c r="L5161" s="171" t="str">
        <f t="shared" si="420"/>
        <v>-</v>
      </c>
      <c r="M5161" s="172">
        <f t="shared" si="419"/>
        <v>0</v>
      </c>
      <c r="N5161" s="172">
        <f t="shared" si="421"/>
        <v>0</v>
      </c>
      <c r="O5161" s="172">
        <f t="shared" si="418"/>
        <v>0</v>
      </c>
      <c r="P5161" s="172">
        <f t="shared" si="422"/>
        <v>0</v>
      </c>
    </row>
    <row r="5162" spans="12:16" ht="15" customHeight="1" x14ac:dyDescent="0.3">
      <c r="L5162" s="171" t="str">
        <f t="shared" si="420"/>
        <v>-</v>
      </c>
      <c r="M5162" s="172">
        <f t="shared" si="419"/>
        <v>0</v>
      </c>
      <c r="N5162" s="172">
        <f t="shared" si="421"/>
        <v>0</v>
      </c>
      <c r="O5162" s="172">
        <f t="shared" si="418"/>
        <v>0</v>
      </c>
      <c r="P5162" s="172">
        <f t="shared" si="422"/>
        <v>0</v>
      </c>
    </row>
    <row r="5163" spans="12:16" ht="15" customHeight="1" x14ac:dyDescent="0.3">
      <c r="L5163" s="171" t="str">
        <f t="shared" si="420"/>
        <v>-</v>
      </c>
      <c r="M5163" s="172">
        <f t="shared" si="419"/>
        <v>0</v>
      </c>
      <c r="N5163" s="172">
        <f t="shared" si="421"/>
        <v>0</v>
      </c>
      <c r="O5163" s="172">
        <f t="shared" si="418"/>
        <v>0</v>
      </c>
      <c r="P5163" s="172">
        <f t="shared" si="422"/>
        <v>0</v>
      </c>
    </row>
    <row r="5164" spans="12:16" ht="15" customHeight="1" x14ac:dyDescent="0.3">
      <c r="L5164" s="171" t="str">
        <f t="shared" si="420"/>
        <v>-</v>
      </c>
      <c r="M5164" s="172">
        <f t="shared" si="419"/>
        <v>0</v>
      </c>
      <c r="N5164" s="172">
        <f t="shared" si="421"/>
        <v>0</v>
      </c>
      <c r="O5164" s="172">
        <f t="shared" si="418"/>
        <v>0</v>
      </c>
      <c r="P5164" s="172">
        <f t="shared" si="422"/>
        <v>0</v>
      </c>
    </row>
    <row r="5165" spans="12:16" ht="15" customHeight="1" x14ac:dyDescent="0.3">
      <c r="L5165" s="171" t="str">
        <f t="shared" si="420"/>
        <v>-</v>
      </c>
      <c r="M5165" s="172">
        <f t="shared" si="419"/>
        <v>0</v>
      </c>
      <c r="N5165" s="172">
        <f t="shared" si="421"/>
        <v>0</v>
      </c>
      <c r="O5165" s="172">
        <f t="shared" si="418"/>
        <v>0</v>
      </c>
      <c r="P5165" s="172">
        <f t="shared" si="422"/>
        <v>0</v>
      </c>
    </row>
    <row r="5166" spans="12:16" ht="15" customHeight="1" x14ac:dyDescent="0.3">
      <c r="L5166" s="171" t="str">
        <f t="shared" si="420"/>
        <v>-</v>
      </c>
      <c r="M5166" s="172">
        <f t="shared" si="419"/>
        <v>0</v>
      </c>
      <c r="N5166" s="172">
        <f t="shared" si="421"/>
        <v>0</v>
      </c>
      <c r="O5166" s="172">
        <f t="shared" si="418"/>
        <v>0</v>
      </c>
      <c r="P5166" s="172">
        <f t="shared" si="422"/>
        <v>0</v>
      </c>
    </row>
    <row r="5167" spans="12:16" ht="15" customHeight="1" x14ac:dyDescent="0.3">
      <c r="L5167" s="171" t="str">
        <f t="shared" si="420"/>
        <v>-</v>
      </c>
      <c r="M5167" s="172">
        <f t="shared" si="419"/>
        <v>0</v>
      </c>
      <c r="N5167" s="172">
        <f t="shared" si="421"/>
        <v>0</v>
      </c>
      <c r="O5167" s="172">
        <f t="shared" si="418"/>
        <v>0</v>
      </c>
      <c r="P5167" s="172">
        <f t="shared" si="422"/>
        <v>0</v>
      </c>
    </row>
    <row r="5168" spans="12:16" ht="15" customHeight="1" x14ac:dyDescent="0.3">
      <c r="L5168" s="171" t="str">
        <f t="shared" si="420"/>
        <v>-</v>
      </c>
      <c r="M5168" s="172">
        <f t="shared" si="419"/>
        <v>0</v>
      </c>
      <c r="N5168" s="172">
        <f t="shared" si="421"/>
        <v>0</v>
      </c>
      <c r="O5168" s="172">
        <f t="shared" si="418"/>
        <v>0</v>
      </c>
      <c r="P5168" s="172">
        <f t="shared" si="422"/>
        <v>0</v>
      </c>
    </row>
    <row r="5169" spans="12:16" ht="15" customHeight="1" x14ac:dyDescent="0.3">
      <c r="L5169" s="171" t="str">
        <f t="shared" si="420"/>
        <v>-</v>
      </c>
      <c r="M5169" s="172">
        <f t="shared" si="419"/>
        <v>0</v>
      </c>
      <c r="N5169" s="172">
        <f t="shared" si="421"/>
        <v>0</v>
      </c>
      <c r="O5169" s="172">
        <f t="shared" si="418"/>
        <v>0</v>
      </c>
      <c r="P5169" s="172">
        <f t="shared" si="422"/>
        <v>0</v>
      </c>
    </row>
    <row r="5170" spans="12:16" ht="15" customHeight="1" x14ac:dyDescent="0.3">
      <c r="L5170" s="171" t="str">
        <f t="shared" si="420"/>
        <v>-</v>
      </c>
      <c r="M5170" s="172">
        <f t="shared" si="419"/>
        <v>0</v>
      </c>
      <c r="N5170" s="172">
        <f t="shared" si="421"/>
        <v>0</v>
      </c>
      <c r="O5170" s="172">
        <f t="shared" si="418"/>
        <v>0</v>
      </c>
      <c r="P5170" s="172">
        <f t="shared" si="422"/>
        <v>0</v>
      </c>
    </row>
    <row r="5171" spans="12:16" ht="15" customHeight="1" x14ac:dyDescent="0.3">
      <c r="L5171" s="171" t="str">
        <f t="shared" si="420"/>
        <v>-</v>
      </c>
      <c r="M5171" s="172">
        <f t="shared" si="419"/>
        <v>0</v>
      </c>
      <c r="N5171" s="172">
        <f t="shared" si="421"/>
        <v>0</v>
      </c>
      <c r="O5171" s="172">
        <f t="shared" si="418"/>
        <v>0</v>
      </c>
      <c r="P5171" s="172">
        <f t="shared" si="422"/>
        <v>0</v>
      </c>
    </row>
    <row r="5172" spans="12:16" ht="15" customHeight="1" x14ac:dyDescent="0.3">
      <c r="L5172" s="171" t="str">
        <f t="shared" si="420"/>
        <v>-</v>
      </c>
      <c r="M5172" s="172">
        <f t="shared" si="419"/>
        <v>0</v>
      </c>
      <c r="N5172" s="172">
        <f t="shared" si="421"/>
        <v>0</v>
      </c>
      <c r="O5172" s="172">
        <f t="shared" si="418"/>
        <v>0</v>
      </c>
      <c r="P5172" s="172">
        <f t="shared" si="422"/>
        <v>0</v>
      </c>
    </row>
    <row r="5173" spans="12:16" ht="15" customHeight="1" x14ac:dyDescent="0.3">
      <c r="L5173" s="171" t="str">
        <f t="shared" si="420"/>
        <v>-</v>
      </c>
      <c r="M5173" s="172">
        <f t="shared" si="419"/>
        <v>0</v>
      </c>
      <c r="N5173" s="172">
        <f t="shared" si="421"/>
        <v>0</v>
      </c>
      <c r="O5173" s="172">
        <f t="shared" si="418"/>
        <v>0</v>
      </c>
      <c r="P5173" s="172">
        <f t="shared" si="422"/>
        <v>0</v>
      </c>
    </row>
    <row r="5174" spans="12:16" ht="15" customHeight="1" x14ac:dyDescent="0.3">
      <c r="L5174" s="171" t="str">
        <f t="shared" si="420"/>
        <v>-</v>
      </c>
      <c r="M5174" s="172">
        <f t="shared" si="419"/>
        <v>0</v>
      </c>
      <c r="N5174" s="172">
        <f t="shared" si="421"/>
        <v>0</v>
      </c>
      <c r="O5174" s="172">
        <f t="shared" si="418"/>
        <v>0</v>
      </c>
      <c r="P5174" s="172">
        <f t="shared" si="422"/>
        <v>0</v>
      </c>
    </row>
    <row r="5175" spans="12:16" ht="15" customHeight="1" x14ac:dyDescent="0.3">
      <c r="L5175" s="171" t="str">
        <f t="shared" si="420"/>
        <v>-</v>
      </c>
      <c r="M5175" s="172">
        <f t="shared" si="419"/>
        <v>0</v>
      </c>
      <c r="N5175" s="172">
        <f t="shared" si="421"/>
        <v>0</v>
      </c>
      <c r="O5175" s="172">
        <f t="shared" si="418"/>
        <v>0</v>
      </c>
      <c r="P5175" s="172">
        <f t="shared" si="422"/>
        <v>0</v>
      </c>
    </row>
    <row r="5176" spans="12:16" ht="15" customHeight="1" x14ac:dyDescent="0.3">
      <c r="L5176" s="171" t="str">
        <f t="shared" si="420"/>
        <v>-</v>
      </c>
      <c r="M5176" s="172">
        <f t="shared" si="419"/>
        <v>0</v>
      </c>
      <c r="N5176" s="172">
        <f t="shared" si="421"/>
        <v>0</v>
      </c>
      <c r="O5176" s="172">
        <f t="shared" si="418"/>
        <v>0</v>
      </c>
      <c r="P5176" s="172">
        <f t="shared" si="422"/>
        <v>0</v>
      </c>
    </row>
    <row r="5177" spans="12:16" ht="15" customHeight="1" x14ac:dyDescent="0.3">
      <c r="L5177" s="171" t="str">
        <f t="shared" si="420"/>
        <v>-</v>
      </c>
      <c r="M5177" s="172">
        <f t="shared" si="419"/>
        <v>0</v>
      </c>
      <c r="N5177" s="172">
        <f t="shared" si="421"/>
        <v>0</v>
      </c>
      <c r="O5177" s="172">
        <f t="shared" si="418"/>
        <v>0</v>
      </c>
      <c r="P5177" s="172">
        <f t="shared" si="422"/>
        <v>0</v>
      </c>
    </row>
    <row r="5178" spans="12:16" ht="15" customHeight="1" x14ac:dyDescent="0.3">
      <c r="L5178" s="171" t="str">
        <f t="shared" si="420"/>
        <v>-</v>
      </c>
      <c r="M5178" s="172">
        <f t="shared" si="419"/>
        <v>0</v>
      </c>
      <c r="N5178" s="172">
        <f t="shared" si="421"/>
        <v>0</v>
      </c>
      <c r="O5178" s="172">
        <f t="shared" si="418"/>
        <v>0</v>
      </c>
      <c r="P5178" s="172">
        <f t="shared" si="422"/>
        <v>0</v>
      </c>
    </row>
    <row r="5179" spans="12:16" ht="15" customHeight="1" x14ac:dyDescent="0.3">
      <c r="L5179" s="171" t="str">
        <f t="shared" si="420"/>
        <v>-</v>
      </c>
      <c r="M5179" s="172">
        <f t="shared" si="419"/>
        <v>0</v>
      </c>
      <c r="N5179" s="172">
        <f t="shared" si="421"/>
        <v>0</v>
      </c>
      <c r="O5179" s="172">
        <f t="shared" si="418"/>
        <v>0</v>
      </c>
      <c r="P5179" s="172">
        <f t="shared" si="422"/>
        <v>0</v>
      </c>
    </row>
    <row r="5180" spans="12:16" ht="15" customHeight="1" x14ac:dyDescent="0.3">
      <c r="L5180" s="171" t="str">
        <f t="shared" si="420"/>
        <v>-</v>
      </c>
      <c r="M5180" s="172">
        <f t="shared" si="419"/>
        <v>0</v>
      </c>
      <c r="N5180" s="172">
        <f t="shared" si="421"/>
        <v>0</v>
      </c>
      <c r="O5180" s="172">
        <f t="shared" si="418"/>
        <v>0</v>
      </c>
      <c r="P5180" s="172">
        <f t="shared" si="422"/>
        <v>0</v>
      </c>
    </row>
    <row r="5181" spans="12:16" ht="15" customHeight="1" x14ac:dyDescent="0.3">
      <c r="L5181" s="171" t="str">
        <f t="shared" si="420"/>
        <v>-</v>
      </c>
      <c r="M5181" s="172">
        <f t="shared" si="419"/>
        <v>0</v>
      </c>
      <c r="N5181" s="172">
        <f t="shared" si="421"/>
        <v>0</v>
      </c>
      <c r="O5181" s="172">
        <f t="shared" si="418"/>
        <v>0</v>
      </c>
      <c r="P5181" s="172">
        <f t="shared" si="422"/>
        <v>0</v>
      </c>
    </row>
    <row r="5182" spans="12:16" ht="15" customHeight="1" x14ac:dyDescent="0.3">
      <c r="L5182" s="171" t="str">
        <f t="shared" si="420"/>
        <v>-</v>
      </c>
      <c r="M5182" s="172">
        <f t="shared" si="419"/>
        <v>0</v>
      </c>
      <c r="N5182" s="172">
        <f t="shared" si="421"/>
        <v>0</v>
      </c>
      <c r="O5182" s="172">
        <f t="shared" si="418"/>
        <v>0</v>
      </c>
      <c r="P5182" s="172">
        <f t="shared" si="422"/>
        <v>0</v>
      </c>
    </row>
    <row r="5183" spans="12:16" ht="15" customHeight="1" x14ac:dyDescent="0.3">
      <c r="L5183" s="171" t="str">
        <f t="shared" si="420"/>
        <v>-</v>
      </c>
      <c r="M5183" s="172">
        <f t="shared" si="419"/>
        <v>0</v>
      </c>
      <c r="N5183" s="172">
        <f t="shared" si="421"/>
        <v>0</v>
      </c>
      <c r="O5183" s="172">
        <f t="shared" si="418"/>
        <v>0</v>
      </c>
      <c r="P5183" s="172">
        <f t="shared" si="422"/>
        <v>0</v>
      </c>
    </row>
    <row r="5184" spans="12:16" ht="15" customHeight="1" x14ac:dyDescent="0.3">
      <c r="L5184" s="171" t="str">
        <f t="shared" si="420"/>
        <v>-</v>
      </c>
      <c r="M5184" s="172">
        <f t="shared" si="419"/>
        <v>0</v>
      </c>
      <c r="N5184" s="172">
        <f t="shared" si="421"/>
        <v>0</v>
      </c>
      <c r="O5184" s="172">
        <f t="shared" si="418"/>
        <v>0</v>
      </c>
      <c r="P5184" s="172">
        <f t="shared" si="422"/>
        <v>0</v>
      </c>
    </row>
    <row r="5185" spans="12:16" ht="15" customHeight="1" x14ac:dyDescent="0.3">
      <c r="L5185" s="171" t="str">
        <f t="shared" si="420"/>
        <v>-</v>
      </c>
      <c r="M5185" s="172">
        <f t="shared" si="419"/>
        <v>0</v>
      </c>
      <c r="N5185" s="172">
        <f t="shared" si="421"/>
        <v>0</v>
      </c>
      <c r="O5185" s="172">
        <f t="shared" si="418"/>
        <v>0</v>
      </c>
      <c r="P5185" s="172">
        <f t="shared" si="422"/>
        <v>0</v>
      </c>
    </row>
    <row r="5186" spans="12:16" ht="15" customHeight="1" x14ac:dyDescent="0.3">
      <c r="L5186" s="171" t="str">
        <f t="shared" si="420"/>
        <v>-</v>
      </c>
      <c r="M5186" s="172">
        <f t="shared" si="419"/>
        <v>0</v>
      </c>
      <c r="N5186" s="172">
        <f t="shared" si="421"/>
        <v>0</v>
      </c>
      <c r="O5186" s="172">
        <f t="shared" si="418"/>
        <v>0</v>
      </c>
      <c r="P5186" s="172">
        <f t="shared" si="422"/>
        <v>0</v>
      </c>
    </row>
    <row r="5187" spans="12:16" ht="15" customHeight="1" x14ac:dyDescent="0.3">
      <c r="L5187" s="171" t="str">
        <f t="shared" si="420"/>
        <v>-</v>
      </c>
      <c r="M5187" s="172">
        <f t="shared" si="419"/>
        <v>0</v>
      </c>
      <c r="N5187" s="172">
        <f t="shared" si="421"/>
        <v>0</v>
      </c>
      <c r="O5187" s="172">
        <f t="shared" si="418"/>
        <v>0</v>
      </c>
      <c r="P5187" s="172">
        <f t="shared" si="422"/>
        <v>0</v>
      </c>
    </row>
    <row r="5188" spans="12:16" ht="15" customHeight="1" x14ac:dyDescent="0.3">
      <c r="L5188" s="171" t="str">
        <f t="shared" si="420"/>
        <v>-</v>
      </c>
      <c r="M5188" s="172">
        <f t="shared" si="419"/>
        <v>0</v>
      </c>
      <c r="N5188" s="172">
        <f t="shared" si="421"/>
        <v>0</v>
      </c>
      <c r="O5188" s="172">
        <f t="shared" si="418"/>
        <v>0</v>
      </c>
      <c r="P5188" s="172">
        <f t="shared" si="422"/>
        <v>0</v>
      </c>
    </row>
    <row r="5189" spans="12:16" ht="15" customHeight="1" x14ac:dyDescent="0.3">
      <c r="L5189" s="171" t="str">
        <f t="shared" si="420"/>
        <v>-</v>
      </c>
      <c r="M5189" s="172">
        <f t="shared" si="419"/>
        <v>0</v>
      </c>
      <c r="N5189" s="172">
        <f t="shared" si="421"/>
        <v>0</v>
      </c>
      <c r="O5189" s="172">
        <f t="shared" si="418"/>
        <v>0</v>
      </c>
      <c r="P5189" s="172">
        <f t="shared" si="422"/>
        <v>0</v>
      </c>
    </row>
    <row r="5190" spans="12:16" ht="15" customHeight="1" x14ac:dyDescent="0.3">
      <c r="L5190" s="171" t="str">
        <f t="shared" si="420"/>
        <v>-</v>
      </c>
      <c r="M5190" s="172">
        <f t="shared" si="419"/>
        <v>0</v>
      </c>
      <c r="N5190" s="172">
        <f t="shared" si="421"/>
        <v>0</v>
      </c>
      <c r="O5190" s="172">
        <f t="shared" si="418"/>
        <v>0</v>
      </c>
      <c r="P5190" s="172">
        <f t="shared" si="422"/>
        <v>0</v>
      </c>
    </row>
    <row r="5191" spans="12:16" ht="15" customHeight="1" x14ac:dyDescent="0.3">
      <c r="L5191" s="171" t="str">
        <f t="shared" si="420"/>
        <v>-</v>
      </c>
      <c r="M5191" s="172">
        <f t="shared" si="419"/>
        <v>0</v>
      </c>
      <c r="N5191" s="172">
        <f t="shared" si="421"/>
        <v>0</v>
      </c>
      <c r="O5191" s="172">
        <f t="shared" si="418"/>
        <v>0</v>
      </c>
      <c r="P5191" s="172">
        <f t="shared" si="422"/>
        <v>0</v>
      </c>
    </row>
    <row r="5192" spans="12:16" ht="15" customHeight="1" x14ac:dyDescent="0.3">
      <c r="L5192" s="171" t="str">
        <f t="shared" si="420"/>
        <v>-</v>
      </c>
      <c r="M5192" s="172">
        <f t="shared" si="419"/>
        <v>0</v>
      </c>
      <c r="N5192" s="172">
        <f t="shared" si="421"/>
        <v>0</v>
      </c>
      <c r="O5192" s="172">
        <f t="shared" si="418"/>
        <v>0</v>
      </c>
      <c r="P5192" s="172">
        <f t="shared" si="422"/>
        <v>0</v>
      </c>
    </row>
    <row r="5193" spans="12:16" ht="15" customHeight="1" x14ac:dyDescent="0.3">
      <c r="L5193" s="171" t="str">
        <f t="shared" si="420"/>
        <v>-</v>
      </c>
      <c r="M5193" s="172">
        <f t="shared" si="419"/>
        <v>0</v>
      </c>
      <c r="N5193" s="172">
        <f t="shared" si="421"/>
        <v>0</v>
      </c>
      <c r="O5193" s="172">
        <f t="shared" si="418"/>
        <v>0</v>
      </c>
      <c r="P5193" s="172">
        <f t="shared" si="422"/>
        <v>0</v>
      </c>
    </row>
    <row r="5194" spans="12:16" ht="15" customHeight="1" x14ac:dyDescent="0.3">
      <c r="L5194" s="171" t="str">
        <f t="shared" si="420"/>
        <v>-</v>
      </c>
      <c r="M5194" s="172">
        <f t="shared" si="419"/>
        <v>0</v>
      </c>
      <c r="N5194" s="172">
        <f t="shared" si="421"/>
        <v>0</v>
      </c>
      <c r="O5194" s="172">
        <f t="shared" si="418"/>
        <v>0</v>
      </c>
      <c r="P5194" s="172">
        <f t="shared" si="422"/>
        <v>0</v>
      </c>
    </row>
    <row r="5195" spans="12:16" ht="15" customHeight="1" x14ac:dyDescent="0.3">
      <c r="L5195" s="171" t="str">
        <f t="shared" si="420"/>
        <v>-</v>
      </c>
      <c r="M5195" s="172">
        <f t="shared" si="419"/>
        <v>0</v>
      </c>
      <c r="N5195" s="172">
        <f t="shared" si="421"/>
        <v>0</v>
      </c>
      <c r="O5195" s="172">
        <f t="shared" ref="O5195:O5258" si="423">IFERROR(IF(ISNUMBER(N5194),N5194,$E$8)*IF(L5195&gt;=$J$8,$E$12,$E$12)/IF(MOD(YEAR(L5195),4),365,366)*IF(ISBLANK(L5194),L5195-$F$5,L5195-L5194),0)</f>
        <v>0</v>
      </c>
      <c r="P5195" s="172">
        <f t="shared" si="422"/>
        <v>0</v>
      </c>
    </row>
    <row r="5196" spans="12:16" ht="15" customHeight="1" x14ac:dyDescent="0.3">
      <c r="L5196" s="171" t="str">
        <f t="shared" si="420"/>
        <v>-</v>
      </c>
      <c r="M5196" s="172">
        <f t="shared" si="419"/>
        <v>0</v>
      </c>
      <c r="N5196" s="172">
        <f t="shared" si="421"/>
        <v>0</v>
      </c>
      <c r="O5196" s="172">
        <f t="shared" si="423"/>
        <v>0</v>
      </c>
      <c r="P5196" s="172">
        <f t="shared" si="422"/>
        <v>0</v>
      </c>
    </row>
    <row r="5197" spans="12:16" ht="15" customHeight="1" x14ac:dyDescent="0.3">
      <c r="L5197" s="171" t="str">
        <f t="shared" si="420"/>
        <v>-</v>
      </c>
      <c r="M5197" s="172">
        <f t="shared" si="419"/>
        <v>0</v>
      </c>
      <c r="N5197" s="172">
        <f t="shared" si="421"/>
        <v>0</v>
      </c>
      <c r="O5197" s="172">
        <f t="shared" si="423"/>
        <v>0</v>
      </c>
      <c r="P5197" s="172">
        <f t="shared" si="422"/>
        <v>0</v>
      </c>
    </row>
    <row r="5198" spans="12:16" ht="15" customHeight="1" x14ac:dyDescent="0.3">
      <c r="L5198" s="171" t="str">
        <f t="shared" si="420"/>
        <v>-</v>
      </c>
      <c r="M5198" s="172">
        <f t="shared" si="419"/>
        <v>0</v>
      </c>
      <c r="N5198" s="172">
        <f t="shared" si="421"/>
        <v>0</v>
      </c>
      <c r="O5198" s="172">
        <f t="shared" si="423"/>
        <v>0</v>
      </c>
      <c r="P5198" s="172">
        <f t="shared" si="422"/>
        <v>0</v>
      </c>
    </row>
    <row r="5199" spans="12:16" ht="15" customHeight="1" x14ac:dyDescent="0.3">
      <c r="L5199" s="171" t="str">
        <f t="shared" si="420"/>
        <v>-</v>
      </c>
      <c r="M5199" s="172">
        <f t="shared" si="419"/>
        <v>0</v>
      </c>
      <c r="N5199" s="172">
        <f t="shared" si="421"/>
        <v>0</v>
      </c>
      <c r="O5199" s="172">
        <f t="shared" si="423"/>
        <v>0</v>
      </c>
      <c r="P5199" s="172">
        <f t="shared" si="422"/>
        <v>0</v>
      </c>
    </row>
    <row r="5200" spans="12:16" ht="15" customHeight="1" x14ac:dyDescent="0.3">
      <c r="L5200" s="171" t="str">
        <f t="shared" si="420"/>
        <v>-</v>
      </c>
      <c r="M5200" s="172">
        <f t="shared" si="419"/>
        <v>0</v>
      </c>
      <c r="N5200" s="172">
        <f t="shared" si="421"/>
        <v>0</v>
      </c>
      <c r="O5200" s="172">
        <f t="shared" si="423"/>
        <v>0</v>
      </c>
      <c r="P5200" s="172">
        <f t="shared" si="422"/>
        <v>0</v>
      </c>
    </row>
    <row r="5201" spans="12:16" ht="15" customHeight="1" x14ac:dyDescent="0.3">
      <c r="L5201" s="171" t="str">
        <f t="shared" si="420"/>
        <v>-</v>
      </c>
      <c r="M5201" s="172">
        <f t="shared" si="419"/>
        <v>0</v>
      </c>
      <c r="N5201" s="172">
        <f t="shared" si="421"/>
        <v>0</v>
      </c>
      <c r="O5201" s="172">
        <f t="shared" si="423"/>
        <v>0</v>
      </c>
      <c r="P5201" s="172">
        <f t="shared" si="422"/>
        <v>0</v>
      </c>
    </row>
    <row r="5202" spans="12:16" ht="15" customHeight="1" x14ac:dyDescent="0.3">
      <c r="L5202" s="171" t="str">
        <f t="shared" si="420"/>
        <v>-</v>
      </c>
      <c r="M5202" s="172">
        <f t="shared" si="419"/>
        <v>0</v>
      </c>
      <c r="N5202" s="172">
        <f t="shared" si="421"/>
        <v>0</v>
      </c>
      <c r="O5202" s="172">
        <f t="shared" si="423"/>
        <v>0</v>
      </c>
      <c r="P5202" s="172">
        <f t="shared" si="422"/>
        <v>0</v>
      </c>
    </row>
    <row r="5203" spans="12:16" ht="15" customHeight="1" x14ac:dyDescent="0.3">
      <c r="L5203" s="171" t="str">
        <f t="shared" si="420"/>
        <v>-</v>
      </c>
      <c r="M5203" s="172">
        <f t="shared" ref="M5203:M5266" si="424">IFERROR(VLOOKUP(L5203,$B$19:$E$80,4,FALSE),0)</f>
        <v>0</v>
      </c>
      <c r="N5203" s="172">
        <f t="shared" si="421"/>
        <v>0</v>
      </c>
      <c r="O5203" s="172">
        <f t="shared" si="423"/>
        <v>0</v>
      </c>
      <c r="P5203" s="172">
        <f t="shared" si="422"/>
        <v>0</v>
      </c>
    </row>
    <row r="5204" spans="12:16" ht="15" customHeight="1" x14ac:dyDescent="0.3">
      <c r="L5204" s="171" t="str">
        <f t="shared" ref="L5204:L5267" si="425">IFERROR(IF(MAX(L5203+1,$F$5+1)&gt;$J$10,"-",MAX(L5203+1,$F$5+1)),"-")</f>
        <v>-</v>
      </c>
      <c r="M5204" s="172">
        <f t="shared" si="424"/>
        <v>0</v>
      </c>
      <c r="N5204" s="172">
        <f t="shared" ref="N5204:N5267" si="426">IF(ISNUMBER(N5203),N5203-M5204,$E$8)</f>
        <v>0</v>
      </c>
      <c r="O5204" s="172">
        <f t="shared" si="423"/>
        <v>0</v>
      </c>
      <c r="P5204" s="172">
        <f t="shared" ref="P5204:P5267" si="427">IFERROR(IF(ISNUMBER(N5203),N5203,$E$8)*3%/IF(MOD(YEAR(L5204),4),365,366)*IF(ISBLANK(L5203),(L5204-$F$5),L5204-L5203),0)</f>
        <v>0</v>
      </c>
    </row>
    <row r="5205" spans="12:16" ht="15" customHeight="1" x14ac:dyDescent="0.3">
      <c r="L5205" s="171" t="str">
        <f t="shared" si="425"/>
        <v>-</v>
      </c>
      <c r="M5205" s="172">
        <f t="shared" si="424"/>
        <v>0</v>
      </c>
      <c r="N5205" s="172">
        <f t="shared" si="426"/>
        <v>0</v>
      </c>
      <c r="O5205" s="172">
        <f t="shared" si="423"/>
        <v>0</v>
      </c>
      <c r="P5205" s="172">
        <f t="shared" si="427"/>
        <v>0</v>
      </c>
    </row>
    <row r="5206" spans="12:16" ht="15" customHeight="1" x14ac:dyDescent="0.3">
      <c r="L5206" s="171" t="str">
        <f t="shared" si="425"/>
        <v>-</v>
      </c>
      <c r="M5206" s="172">
        <f t="shared" si="424"/>
        <v>0</v>
      </c>
      <c r="N5206" s="172">
        <f t="shared" si="426"/>
        <v>0</v>
      </c>
      <c r="O5206" s="172">
        <f t="shared" si="423"/>
        <v>0</v>
      </c>
      <c r="P5206" s="172">
        <f t="shared" si="427"/>
        <v>0</v>
      </c>
    </row>
    <row r="5207" spans="12:16" ht="15" customHeight="1" x14ac:dyDescent="0.3">
      <c r="L5207" s="171" t="str">
        <f t="shared" si="425"/>
        <v>-</v>
      </c>
      <c r="M5207" s="172">
        <f t="shared" si="424"/>
        <v>0</v>
      </c>
      <c r="N5207" s="172">
        <f t="shared" si="426"/>
        <v>0</v>
      </c>
      <c r="O5207" s="172">
        <f t="shared" si="423"/>
        <v>0</v>
      </c>
      <c r="P5207" s="172">
        <f t="shared" si="427"/>
        <v>0</v>
      </c>
    </row>
    <row r="5208" spans="12:16" ht="15" customHeight="1" x14ac:dyDescent="0.3">
      <c r="L5208" s="171" t="str">
        <f t="shared" si="425"/>
        <v>-</v>
      </c>
      <c r="M5208" s="172">
        <f t="shared" si="424"/>
        <v>0</v>
      </c>
      <c r="N5208" s="172">
        <f t="shared" si="426"/>
        <v>0</v>
      </c>
      <c r="O5208" s="172">
        <f t="shared" si="423"/>
        <v>0</v>
      </c>
      <c r="P5208" s="172">
        <f t="shared" si="427"/>
        <v>0</v>
      </c>
    </row>
    <row r="5209" spans="12:16" ht="15" customHeight="1" x14ac:dyDescent="0.3">
      <c r="L5209" s="171" t="str">
        <f t="shared" si="425"/>
        <v>-</v>
      </c>
      <c r="M5209" s="172">
        <f t="shared" si="424"/>
        <v>0</v>
      </c>
      <c r="N5209" s="172">
        <f t="shared" si="426"/>
        <v>0</v>
      </c>
      <c r="O5209" s="172">
        <f t="shared" si="423"/>
        <v>0</v>
      </c>
      <c r="P5209" s="172">
        <f t="shared" si="427"/>
        <v>0</v>
      </c>
    </row>
    <row r="5210" spans="12:16" ht="15" customHeight="1" x14ac:dyDescent="0.3">
      <c r="L5210" s="171" t="str">
        <f t="shared" si="425"/>
        <v>-</v>
      </c>
      <c r="M5210" s="172">
        <f t="shared" si="424"/>
        <v>0</v>
      </c>
      <c r="N5210" s="172">
        <f t="shared" si="426"/>
        <v>0</v>
      </c>
      <c r="O5210" s="172">
        <f t="shared" si="423"/>
        <v>0</v>
      </c>
      <c r="P5210" s="172">
        <f t="shared" si="427"/>
        <v>0</v>
      </c>
    </row>
    <row r="5211" spans="12:16" ht="15" customHeight="1" x14ac:dyDescent="0.3">
      <c r="L5211" s="171" t="str">
        <f t="shared" si="425"/>
        <v>-</v>
      </c>
      <c r="M5211" s="172">
        <f t="shared" si="424"/>
        <v>0</v>
      </c>
      <c r="N5211" s="172">
        <f t="shared" si="426"/>
        <v>0</v>
      </c>
      <c r="O5211" s="172">
        <f t="shared" si="423"/>
        <v>0</v>
      </c>
      <c r="P5211" s="172">
        <f t="shared" si="427"/>
        <v>0</v>
      </c>
    </row>
    <row r="5212" spans="12:16" ht="15" customHeight="1" x14ac:dyDescent="0.3">
      <c r="L5212" s="171" t="str">
        <f t="shared" si="425"/>
        <v>-</v>
      </c>
      <c r="M5212" s="172">
        <f t="shared" si="424"/>
        <v>0</v>
      </c>
      <c r="N5212" s="172">
        <f t="shared" si="426"/>
        <v>0</v>
      </c>
      <c r="O5212" s="172">
        <f t="shared" si="423"/>
        <v>0</v>
      </c>
      <c r="P5212" s="172">
        <f t="shared" si="427"/>
        <v>0</v>
      </c>
    </row>
    <row r="5213" spans="12:16" ht="15" customHeight="1" x14ac:dyDescent="0.3">
      <c r="L5213" s="171" t="str">
        <f t="shared" si="425"/>
        <v>-</v>
      </c>
      <c r="M5213" s="172">
        <f t="shared" si="424"/>
        <v>0</v>
      </c>
      <c r="N5213" s="172">
        <f t="shared" si="426"/>
        <v>0</v>
      </c>
      <c r="O5213" s="172">
        <f t="shared" si="423"/>
        <v>0</v>
      </c>
      <c r="P5213" s="172">
        <f t="shared" si="427"/>
        <v>0</v>
      </c>
    </row>
    <row r="5214" spans="12:16" ht="15" customHeight="1" x14ac:dyDescent="0.3">
      <c r="L5214" s="171" t="str">
        <f t="shared" si="425"/>
        <v>-</v>
      </c>
      <c r="M5214" s="172">
        <f t="shared" si="424"/>
        <v>0</v>
      </c>
      <c r="N5214" s="172">
        <f t="shared" si="426"/>
        <v>0</v>
      </c>
      <c r="O5214" s="172">
        <f t="shared" si="423"/>
        <v>0</v>
      </c>
      <c r="P5214" s="172">
        <f t="shared" si="427"/>
        <v>0</v>
      </c>
    </row>
    <row r="5215" spans="12:16" ht="15" customHeight="1" x14ac:dyDescent="0.3">
      <c r="L5215" s="171" t="str">
        <f t="shared" si="425"/>
        <v>-</v>
      </c>
      <c r="M5215" s="172">
        <f t="shared" si="424"/>
        <v>0</v>
      </c>
      <c r="N5215" s="172">
        <f t="shared" si="426"/>
        <v>0</v>
      </c>
      <c r="O5215" s="172">
        <f t="shared" si="423"/>
        <v>0</v>
      </c>
      <c r="P5215" s="172">
        <f t="shared" si="427"/>
        <v>0</v>
      </c>
    </row>
    <row r="5216" spans="12:16" ht="15" customHeight="1" x14ac:dyDescent="0.3">
      <c r="L5216" s="171" t="str">
        <f t="shared" si="425"/>
        <v>-</v>
      </c>
      <c r="M5216" s="172">
        <f t="shared" si="424"/>
        <v>0</v>
      </c>
      <c r="N5216" s="172">
        <f t="shared" si="426"/>
        <v>0</v>
      </c>
      <c r="O5216" s="172">
        <f t="shared" si="423"/>
        <v>0</v>
      </c>
      <c r="P5216" s="172">
        <f t="shared" si="427"/>
        <v>0</v>
      </c>
    </row>
    <row r="5217" spans="12:16" ht="15" customHeight="1" x14ac:dyDescent="0.3">
      <c r="L5217" s="171" t="str">
        <f t="shared" si="425"/>
        <v>-</v>
      </c>
      <c r="M5217" s="172">
        <f t="shared" si="424"/>
        <v>0</v>
      </c>
      <c r="N5217" s="172">
        <f t="shared" si="426"/>
        <v>0</v>
      </c>
      <c r="O5217" s="172">
        <f t="shared" si="423"/>
        <v>0</v>
      </c>
      <c r="P5217" s="172">
        <f t="shared" si="427"/>
        <v>0</v>
      </c>
    </row>
    <row r="5218" spans="12:16" ht="15" customHeight="1" x14ac:dyDescent="0.3">
      <c r="L5218" s="171" t="str">
        <f t="shared" si="425"/>
        <v>-</v>
      </c>
      <c r="M5218" s="172">
        <f t="shared" si="424"/>
        <v>0</v>
      </c>
      <c r="N5218" s="172">
        <f t="shared" si="426"/>
        <v>0</v>
      </c>
      <c r="O5218" s="172">
        <f t="shared" si="423"/>
        <v>0</v>
      </c>
      <c r="P5218" s="172">
        <f t="shared" si="427"/>
        <v>0</v>
      </c>
    </row>
    <row r="5219" spans="12:16" ht="15" customHeight="1" x14ac:dyDescent="0.3">
      <c r="L5219" s="171" t="str">
        <f t="shared" si="425"/>
        <v>-</v>
      </c>
      <c r="M5219" s="172">
        <f t="shared" si="424"/>
        <v>0</v>
      </c>
      <c r="N5219" s="172">
        <f t="shared" si="426"/>
        <v>0</v>
      </c>
      <c r="O5219" s="172">
        <f t="shared" si="423"/>
        <v>0</v>
      </c>
      <c r="P5219" s="172">
        <f t="shared" si="427"/>
        <v>0</v>
      </c>
    </row>
    <row r="5220" spans="12:16" ht="15" customHeight="1" x14ac:dyDescent="0.3">
      <c r="L5220" s="171" t="str">
        <f t="shared" si="425"/>
        <v>-</v>
      </c>
      <c r="M5220" s="172">
        <f t="shared" si="424"/>
        <v>0</v>
      </c>
      <c r="N5220" s="172">
        <f t="shared" si="426"/>
        <v>0</v>
      </c>
      <c r="O5220" s="172">
        <f t="shared" si="423"/>
        <v>0</v>
      </c>
      <c r="P5220" s="172">
        <f t="shared" si="427"/>
        <v>0</v>
      </c>
    </row>
    <row r="5221" spans="12:16" ht="15" customHeight="1" x14ac:dyDescent="0.3">
      <c r="L5221" s="171" t="str">
        <f t="shared" si="425"/>
        <v>-</v>
      </c>
      <c r="M5221" s="172">
        <f t="shared" si="424"/>
        <v>0</v>
      </c>
      <c r="N5221" s="172">
        <f t="shared" si="426"/>
        <v>0</v>
      </c>
      <c r="O5221" s="172">
        <f t="shared" si="423"/>
        <v>0</v>
      </c>
      <c r="P5221" s="172">
        <f t="shared" si="427"/>
        <v>0</v>
      </c>
    </row>
    <row r="5222" spans="12:16" ht="15" customHeight="1" x14ac:dyDescent="0.3">
      <c r="L5222" s="171" t="str">
        <f t="shared" si="425"/>
        <v>-</v>
      </c>
      <c r="M5222" s="172">
        <f t="shared" si="424"/>
        <v>0</v>
      </c>
      <c r="N5222" s="172">
        <f t="shared" si="426"/>
        <v>0</v>
      </c>
      <c r="O5222" s="172">
        <f t="shared" si="423"/>
        <v>0</v>
      </c>
      <c r="P5222" s="172">
        <f t="shared" si="427"/>
        <v>0</v>
      </c>
    </row>
    <row r="5223" spans="12:16" ht="15" customHeight="1" x14ac:dyDescent="0.3">
      <c r="L5223" s="171" t="str">
        <f t="shared" si="425"/>
        <v>-</v>
      </c>
      <c r="M5223" s="172">
        <f t="shared" si="424"/>
        <v>0</v>
      </c>
      <c r="N5223" s="172">
        <f t="shared" si="426"/>
        <v>0</v>
      </c>
      <c r="O5223" s="172">
        <f t="shared" si="423"/>
        <v>0</v>
      </c>
      <c r="P5223" s="172">
        <f t="shared" si="427"/>
        <v>0</v>
      </c>
    </row>
    <row r="5224" spans="12:16" ht="15" customHeight="1" x14ac:dyDescent="0.3">
      <c r="L5224" s="171" t="str">
        <f t="shared" si="425"/>
        <v>-</v>
      </c>
      <c r="M5224" s="172">
        <f t="shared" si="424"/>
        <v>0</v>
      </c>
      <c r="N5224" s="172">
        <f t="shared" si="426"/>
        <v>0</v>
      </c>
      <c r="O5224" s="172">
        <f t="shared" si="423"/>
        <v>0</v>
      </c>
      <c r="P5224" s="172">
        <f t="shared" si="427"/>
        <v>0</v>
      </c>
    </row>
    <row r="5225" spans="12:16" ht="15" customHeight="1" x14ac:dyDescent="0.3">
      <c r="L5225" s="171" t="str">
        <f t="shared" si="425"/>
        <v>-</v>
      </c>
      <c r="M5225" s="172">
        <f t="shared" si="424"/>
        <v>0</v>
      </c>
      <c r="N5225" s="172">
        <f t="shared" si="426"/>
        <v>0</v>
      </c>
      <c r="O5225" s="172">
        <f t="shared" si="423"/>
        <v>0</v>
      </c>
      <c r="P5225" s="172">
        <f t="shared" si="427"/>
        <v>0</v>
      </c>
    </row>
    <row r="5226" spans="12:16" ht="15" customHeight="1" x14ac:dyDescent="0.3">
      <c r="L5226" s="171" t="str">
        <f t="shared" si="425"/>
        <v>-</v>
      </c>
      <c r="M5226" s="172">
        <f t="shared" si="424"/>
        <v>0</v>
      </c>
      <c r="N5226" s="172">
        <f t="shared" si="426"/>
        <v>0</v>
      </c>
      <c r="O5226" s="172">
        <f t="shared" si="423"/>
        <v>0</v>
      </c>
      <c r="P5226" s="172">
        <f t="shared" si="427"/>
        <v>0</v>
      </c>
    </row>
    <row r="5227" spans="12:16" ht="15" customHeight="1" x14ac:dyDescent="0.3">
      <c r="L5227" s="171" t="str">
        <f t="shared" si="425"/>
        <v>-</v>
      </c>
      <c r="M5227" s="172">
        <f t="shared" si="424"/>
        <v>0</v>
      </c>
      <c r="N5227" s="172">
        <f t="shared" si="426"/>
        <v>0</v>
      </c>
      <c r="O5227" s="172">
        <f t="shared" si="423"/>
        <v>0</v>
      </c>
      <c r="P5227" s="172">
        <f t="shared" si="427"/>
        <v>0</v>
      </c>
    </row>
    <row r="5228" spans="12:16" ht="15" customHeight="1" x14ac:dyDescent="0.3">
      <c r="L5228" s="171" t="str">
        <f t="shared" si="425"/>
        <v>-</v>
      </c>
      <c r="M5228" s="172">
        <f t="shared" si="424"/>
        <v>0</v>
      </c>
      <c r="N5228" s="172">
        <f t="shared" si="426"/>
        <v>0</v>
      </c>
      <c r="O5228" s="172">
        <f t="shared" si="423"/>
        <v>0</v>
      </c>
      <c r="P5228" s="172">
        <f t="shared" si="427"/>
        <v>0</v>
      </c>
    </row>
    <row r="5229" spans="12:16" ht="15" customHeight="1" x14ac:dyDescent="0.3">
      <c r="L5229" s="171" t="str">
        <f t="shared" si="425"/>
        <v>-</v>
      </c>
      <c r="M5229" s="172">
        <f t="shared" si="424"/>
        <v>0</v>
      </c>
      <c r="N5229" s="172">
        <f t="shared" si="426"/>
        <v>0</v>
      </c>
      <c r="O5229" s="172">
        <f t="shared" si="423"/>
        <v>0</v>
      </c>
      <c r="P5229" s="172">
        <f t="shared" si="427"/>
        <v>0</v>
      </c>
    </row>
    <row r="5230" spans="12:16" ht="15" customHeight="1" x14ac:dyDescent="0.3">
      <c r="L5230" s="171" t="str">
        <f t="shared" si="425"/>
        <v>-</v>
      </c>
      <c r="M5230" s="172">
        <f t="shared" si="424"/>
        <v>0</v>
      </c>
      <c r="N5230" s="172">
        <f t="shared" si="426"/>
        <v>0</v>
      </c>
      <c r="O5230" s="172">
        <f t="shared" si="423"/>
        <v>0</v>
      </c>
      <c r="P5230" s="172">
        <f t="shared" si="427"/>
        <v>0</v>
      </c>
    </row>
    <row r="5231" spans="12:16" ht="15" customHeight="1" x14ac:dyDescent="0.3">
      <c r="L5231" s="171" t="str">
        <f t="shared" si="425"/>
        <v>-</v>
      </c>
      <c r="M5231" s="172">
        <f t="shared" si="424"/>
        <v>0</v>
      </c>
      <c r="N5231" s="172">
        <f t="shared" si="426"/>
        <v>0</v>
      </c>
      <c r="O5231" s="172">
        <f t="shared" si="423"/>
        <v>0</v>
      </c>
      <c r="P5231" s="172">
        <f t="shared" si="427"/>
        <v>0</v>
      </c>
    </row>
    <row r="5232" spans="12:16" ht="15" customHeight="1" x14ac:dyDescent="0.3">
      <c r="L5232" s="171" t="str">
        <f t="shared" si="425"/>
        <v>-</v>
      </c>
      <c r="M5232" s="172">
        <f t="shared" si="424"/>
        <v>0</v>
      </c>
      <c r="N5232" s="172">
        <f t="shared" si="426"/>
        <v>0</v>
      </c>
      <c r="O5232" s="172">
        <f t="shared" si="423"/>
        <v>0</v>
      </c>
      <c r="P5232" s="172">
        <f t="shared" si="427"/>
        <v>0</v>
      </c>
    </row>
    <row r="5233" spans="12:16" ht="15" customHeight="1" x14ac:dyDescent="0.3">
      <c r="L5233" s="171" t="str">
        <f t="shared" si="425"/>
        <v>-</v>
      </c>
      <c r="M5233" s="172">
        <f t="shared" si="424"/>
        <v>0</v>
      </c>
      <c r="N5233" s="172">
        <f t="shared" si="426"/>
        <v>0</v>
      </c>
      <c r="O5233" s="172">
        <f t="shared" si="423"/>
        <v>0</v>
      </c>
      <c r="P5233" s="172">
        <f t="shared" si="427"/>
        <v>0</v>
      </c>
    </row>
    <row r="5234" spans="12:16" ht="15" customHeight="1" x14ac:dyDescent="0.3">
      <c r="L5234" s="171" t="str">
        <f t="shared" si="425"/>
        <v>-</v>
      </c>
      <c r="M5234" s="172">
        <f t="shared" si="424"/>
        <v>0</v>
      </c>
      <c r="N5234" s="172">
        <f t="shared" si="426"/>
        <v>0</v>
      </c>
      <c r="O5234" s="172">
        <f t="shared" si="423"/>
        <v>0</v>
      </c>
      <c r="P5234" s="172">
        <f t="shared" si="427"/>
        <v>0</v>
      </c>
    </row>
    <row r="5235" spans="12:16" ht="15" customHeight="1" x14ac:dyDescent="0.3">
      <c r="L5235" s="171" t="str">
        <f t="shared" si="425"/>
        <v>-</v>
      </c>
      <c r="M5235" s="172">
        <f t="shared" si="424"/>
        <v>0</v>
      </c>
      <c r="N5235" s="172">
        <f t="shared" si="426"/>
        <v>0</v>
      </c>
      <c r="O5235" s="172">
        <f t="shared" si="423"/>
        <v>0</v>
      </c>
      <c r="P5235" s="172">
        <f t="shared" si="427"/>
        <v>0</v>
      </c>
    </row>
    <row r="5236" spans="12:16" ht="15" customHeight="1" x14ac:dyDescent="0.3">
      <c r="L5236" s="171" t="str">
        <f t="shared" si="425"/>
        <v>-</v>
      </c>
      <c r="M5236" s="172">
        <f t="shared" si="424"/>
        <v>0</v>
      </c>
      <c r="N5236" s="172">
        <f t="shared" si="426"/>
        <v>0</v>
      </c>
      <c r="O5236" s="172">
        <f t="shared" si="423"/>
        <v>0</v>
      </c>
      <c r="P5236" s="172">
        <f t="shared" si="427"/>
        <v>0</v>
      </c>
    </row>
    <row r="5237" spans="12:16" ht="15" customHeight="1" x14ac:dyDescent="0.3">
      <c r="L5237" s="171" t="str">
        <f t="shared" si="425"/>
        <v>-</v>
      </c>
      <c r="M5237" s="172">
        <f t="shared" si="424"/>
        <v>0</v>
      </c>
      <c r="N5237" s="172">
        <f t="shared" si="426"/>
        <v>0</v>
      </c>
      <c r="O5237" s="172">
        <f t="shared" si="423"/>
        <v>0</v>
      </c>
      <c r="P5237" s="172">
        <f t="shared" si="427"/>
        <v>0</v>
      </c>
    </row>
    <row r="5238" spans="12:16" ht="15" customHeight="1" x14ac:dyDescent="0.3">
      <c r="L5238" s="171" t="str">
        <f t="shared" si="425"/>
        <v>-</v>
      </c>
      <c r="M5238" s="172">
        <f t="shared" si="424"/>
        <v>0</v>
      </c>
      <c r="N5238" s="172">
        <f t="shared" si="426"/>
        <v>0</v>
      </c>
      <c r="O5238" s="172">
        <f t="shared" si="423"/>
        <v>0</v>
      </c>
      <c r="P5238" s="172">
        <f t="shared" si="427"/>
        <v>0</v>
      </c>
    </row>
    <row r="5239" spans="12:16" ht="15" customHeight="1" x14ac:dyDescent="0.3">
      <c r="L5239" s="171" t="str">
        <f t="shared" si="425"/>
        <v>-</v>
      </c>
      <c r="M5239" s="172">
        <f t="shared" si="424"/>
        <v>0</v>
      </c>
      <c r="N5239" s="172">
        <f t="shared" si="426"/>
        <v>0</v>
      </c>
      <c r="O5239" s="172">
        <f t="shared" si="423"/>
        <v>0</v>
      </c>
      <c r="P5239" s="172">
        <f t="shared" si="427"/>
        <v>0</v>
      </c>
    </row>
    <row r="5240" spans="12:16" ht="15" customHeight="1" x14ac:dyDescent="0.3">
      <c r="L5240" s="171" t="str">
        <f t="shared" si="425"/>
        <v>-</v>
      </c>
      <c r="M5240" s="172">
        <f t="shared" si="424"/>
        <v>0</v>
      </c>
      <c r="N5240" s="172">
        <f t="shared" si="426"/>
        <v>0</v>
      </c>
      <c r="O5240" s="172">
        <f t="shared" si="423"/>
        <v>0</v>
      </c>
      <c r="P5240" s="172">
        <f t="shared" si="427"/>
        <v>0</v>
      </c>
    </row>
    <row r="5241" spans="12:16" ht="15" customHeight="1" x14ac:dyDescent="0.3">
      <c r="L5241" s="171" t="str">
        <f t="shared" si="425"/>
        <v>-</v>
      </c>
      <c r="M5241" s="172">
        <f t="shared" si="424"/>
        <v>0</v>
      </c>
      <c r="N5241" s="172">
        <f t="shared" si="426"/>
        <v>0</v>
      </c>
      <c r="O5241" s="172">
        <f t="shared" si="423"/>
        <v>0</v>
      </c>
      <c r="P5241" s="172">
        <f t="shared" si="427"/>
        <v>0</v>
      </c>
    </row>
    <row r="5242" spans="12:16" ht="15" customHeight="1" x14ac:dyDescent="0.3">
      <c r="L5242" s="171" t="str">
        <f t="shared" si="425"/>
        <v>-</v>
      </c>
      <c r="M5242" s="172">
        <f t="shared" si="424"/>
        <v>0</v>
      </c>
      <c r="N5242" s="172">
        <f t="shared" si="426"/>
        <v>0</v>
      </c>
      <c r="O5242" s="172">
        <f t="shared" si="423"/>
        <v>0</v>
      </c>
      <c r="P5242" s="172">
        <f t="shared" si="427"/>
        <v>0</v>
      </c>
    </row>
    <row r="5243" spans="12:16" ht="15" customHeight="1" x14ac:dyDescent="0.3">
      <c r="L5243" s="171" t="str">
        <f t="shared" si="425"/>
        <v>-</v>
      </c>
      <c r="M5243" s="172">
        <f t="shared" si="424"/>
        <v>0</v>
      </c>
      <c r="N5243" s="172">
        <f t="shared" si="426"/>
        <v>0</v>
      </c>
      <c r="O5243" s="172">
        <f t="shared" si="423"/>
        <v>0</v>
      </c>
      <c r="P5243" s="172">
        <f t="shared" si="427"/>
        <v>0</v>
      </c>
    </row>
    <row r="5244" spans="12:16" ht="15" customHeight="1" x14ac:dyDescent="0.3">
      <c r="L5244" s="171" t="str">
        <f t="shared" si="425"/>
        <v>-</v>
      </c>
      <c r="M5244" s="172">
        <f t="shared" si="424"/>
        <v>0</v>
      </c>
      <c r="N5244" s="172">
        <f t="shared" si="426"/>
        <v>0</v>
      </c>
      <c r="O5244" s="172">
        <f t="shared" si="423"/>
        <v>0</v>
      </c>
      <c r="P5244" s="172">
        <f t="shared" si="427"/>
        <v>0</v>
      </c>
    </row>
    <row r="5245" spans="12:16" ht="15" customHeight="1" x14ac:dyDescent="0.3">
      <c r="L5245" s="171" t="str">
        <f t="shared" si="425"/>
        <v>-</v>
      </c>
      <c r="M5245" s="172">
        <f t="shared" si="424"/>
        <v>0</v>
      </c>
      <c r="N5245" s="172">
        <f t="shared" si="426"/>
        <v>0</v>
      </c>
      <c r="O5245" s="172">
        <f t="shared" si="423"/>
        <v>0</v>
      </c>
      <c r="P5245" s="172">
        <f t="shared" si="427"/>
        <v>0</v>
      </c>
    </row>
    <row r="5246" spans="12:16" ht="15" customHeight="1" x14ac:dyDescent="0.3">
      <c r="L5246" s="171" t="str">
        <f t="shared" si="425"/>
        <v>-</v>
      </c>
      <c r="M5246" s="172">
        <f t="shared" si="424"/>
        <v>0</v>
      </c>
      <c r="N5246" s="172">
        <f t="shared" si="426"/>
        <v>0</v>
      </c>
      <c r="O5246" s="172">
        <f t="shared" si="423"/>
        <v>0</v>
      </c>
      <c r="P5246" s="172">
        <f t="shared" si="427"/>
        <v>0</v>
      </c>
    </row>
    <row r="5247" spans="12:16" ht="15" customHeight="1" x14ac:dyDescent="0.3">
      <c r="L5247" s="171" t="str">
        <f t="shared" si="425"/>
        <v>-</v>
      </c>
      <c r="M5247" s="172">
        <f t="shared" si="424"/>
        <v>0</v>
      </c>
      <c r="N5247" s="172">
        <f t="shared" si="426"/>
        <v>0</v>
      </c>
      <c r="O5247" s="172">
        <f t="shared" si="423"/>
        <v>0</v>
      </c>
      <c r="P5247" s="172">
        <f t="shared" si="427"/>
        <v>0</v>
      </c>
    </row>
    <row r="5248" spans="12:16" ht="15" customHeight="1" x14ac:dyDescent="0.3">
      <c r="L5248" s="171" t="str">
        <f t="shared" si="425"/>
        <v>-</v>
      </c>
      <c r="M5248" s="172">
        <f t="shared" si="424"/>
        <v>0</v>
      </c>
      <c r="N5248" s="172">
        <f t="shared" si="426"/>
        <v>0</v>
      </c>
      <c r="O5248" s="172">
        <f t="shared" si="423"/>
        <v>0</v>
      </c>
      <c r="P5248" s="172">
        <f t="shared" si="427"/>
        <v>0</v>
      </c>
    </row>
    <row r="5249" spans="12:16" ht="15" customHeight="1" x14ac:dyDescent="0.3">
      <c r="L5249" s="171" t="str">
        <f t="shared" si="425"/>
        <v>-</v>
      </c>
      <c r="M5249" s="172">
        <f t="shared" si="424"/>
        <v>0</v>
      </c>
      <c r="N5249" s="172">
        <f t="shared" si="426"/>
        <v>0</v>
      </c>
      <c r="O5249" s="172">
        <f t="shared" si="423"/>
        <v>0</v>
      </c>
      <c r="P5249" s="172">
        <f t="shared" si="427"/>
        <v>0</v>
      </c>
    </row>
    <row r="5250" spans="12:16" ht="15" customHeight="1" x14ac:dyDescent="0.3">
      <c r="L5250" s="171" t="str">
        <f t="shared" si="425"/>
        <v>-</v>
      </c>
      <c r="M5250" s="172">
        <f t="shared" si="424"/>
        <v>0</v>
      </c>
      <c r="N5250" s="172">
        <f t="shared" si="426"/>
        <v>0</v>
      </c>
      <c r="O5250" s="172">
        <f t="shared" si="423"/>
        <v>0</v>
      </c>
      <c r="P5250" s="172">
        <f t="shared" si="427"/>
        <v>0</v>
      </c>
    </row>
    <row r="5251" spans="12:16" ht="15" customHeight="1" x14ac:dyDescent="0.3">
      <c r="L5251" s="171" t="str">
        <f t="shared" si="425"/>
        <v>-</v>
      </c>
      <c r="M5251" s="172">
        <f t="shared" si="424"/>
        <v>0</v>
      </c>
      <c r="N5251" s="172">
        <f t="shared" si="426"/>
        <v>0</v>
      </c>
      <c r="O5251" s="172">
        <f t="shared" si="423"/>
        <v>0</v>
      </c>
      <c r="P5251" s="172">
        <f t="shared" si="427"/>
        <v>0</v>
      </c>
    </row>
    <row r="5252" spans="12:16" ht="15" customHeight="1" x14ac:dyDescent="0.3">
      <c r="L5252" s="171" t="str">
        <f t="shared" si="425"/>
        <v>-</v>
      </c>
      <c r="M5252" s="172">
        <f t="shared" si="424"/>
        <v>0</v>
      </c>
      <c r="N5252" s="172">
        <f t="shared" si="426"/>
        <v>0</v>
      </c>
      <c r="O5252" s="172">
        <f t="shared" si="423"/>
        <v>0</v>
      </c>
      <c r="P5252" s="172">
        <f t="shared" si="427"/>
        <v>0</v>
      </c>
    </row>
    <row r="5253" spans="12:16" ht="15" customHeight="1" x14ac:dyDescent="0.3">
      <c r="L5253" s="171" t="str">
        <f t="shared" si="425"/>
        <v>-</v>
      </c>
      <c r="M5253" s="172">
        <f t="shared" si="424"/>
        <v>0</v>
      </c>
      <c r="N5253" s="172">
        <f t="shared" si="426"/>
        <v>0</v>
      </c>
      <c r="O5253" s="172">
        <f t="shared" si="423"/>
        <v>0</v>
      </c>
      <c r="P5253" s="172">
        <f t="shared" si="427"/>
        <v>0</v>
      </c>
    </row>
    <row r="5254" spans="12:16" ht="15" customHeight="1" x14ac:dyDescent="0.3">
      <c r="L5254" s="171" t="str">
        <f t="shared" si="425"/>
        <v>-</v>
      </c>
      <c r="M5254" s="172">
        <f t="shared" si="424"/>
        <v>0</v>
      </c>
      <c r="N5254" s="172">
        <f t="shared" si="426"/>
        <v>0</v>
      </c>
      <c r="O5254" s="172">
        <f t="shared" si="423"/>
        <v>0</v>
      </c>
      <c r="P5254" s="172">
        <f t="shared" si="427"/>
        <v>0</v>
      </c>
    </row>
    <row r="5255" spans="12:16" ht="15" customHeight="1" x14ac:dyDescent="0.3">
      <c r="L5255" s="171" t="str">
        <f t="shared" si="425"/>
        <v>-</v>
      </c>
      <c r="M5255" s="172">
        <f t="shared" si="424"/>
        <v>0</v>
      </c>
      <c r="N5255" s="172">
        <f t="shared" si="426"/>
        <v>0</v>
      </c>
      <c r="O5255" s="172">
        <f t="shared" si="423"/>
        <v>0</v>
      </c>
      <c r="P5255" s="172">
        <f t="shared" si="427"/>
        <v>0</v>
      </c>
    </row>
    <row r="5256" spans="12:16" ht="15" customHeight="1" x14ac:dyDescent="0.3">
      <c r="L5256" s="171" t="str">
        <f t="shared" si="425"/>
        <v>-</v>
      </c>
      <c r="M5256" s="172">
        <f t="shared" si="424"/>
        <v>0</v>
      </c>
      <c r="N5256" s="172">
        <f t="shared" si="426"/>
        <v>0</v>
      </c>
      <c r="O5256" s="172">
        <f t="shared" si="423"/>
        <v>0</v>
      </c>
      <c r="P5256" s="172">
        <f t="shared" si="427"/>
        <v>0</v>
      </c>
    </row>
    <row r="5257" spans="12:16" ht="15" customHeight="1" x14ac:dyDescent="0.3">
      <c r="L5257" s="171" t="str">
        <f t="shared" si="425"/>
        <v>-</v>
      </c>
      <c r="M5257" s="172">
        <f t="shared" si="424"/>
        <v>0</v>
      </c>
      <c r="N5257" s="172">
        <f t="shared" si="426"/>
        <v>0</v>
      </c>
      <c r="O5257" s="172">
        <f t="shared" si="423"/>
        <v>0</v>
      </c>
      <c r="P5257" s="172">
        <f t="shared" si="427"/>
        <v>0</v>
      </c>
    </row>
    <row r="5258" spans="12:16" ht="15" customHeight="1" x14ac:dyDescent="0.3">
      <c r="L5258" s="171" t="str">
        <f t="shared" si="425"/>
        <v>-</v>
      </c>
      <c r="M5258" s="172">
        <f t="shared" si="424"/>
        <v>0</v>
      </c>
      <c r="N5258" s="172">
        <f t="shared" si="426"/>
        <v>0</v>
      </c>
      <c r="O5258" s="172">
        <f t="shared" si="423"/>
        <v>0</v>
      </c>
      <c r="P5258" s="172">
        <f t="shared" si="427"/>
        <v>0</v>
      </c>
    </row>
    <row r="5259" spans="12:16" ht="15" customHeight="1" x14ac:dyDescent="0.3">
      <c r="L5259" s="171" t="str">
        <f t="shared" si="425"/>
        <v>-</v>
      </c>
      <c r="M5259" s="172">
        <f t="shared" si="424"/>
        <v>0</v>
      </c>
      <c r="N5259" s="172">
        <f t="shared" si="426"/>
        <v>0</v>
      </c>
      <c r="O5259" s="172">
        <f t="shared" ref="O5259:O5322" si="428">IFERROR(IF(ISNUMBER(N5258),N5258,$E$8)*IF(L5259&gt;=$J$8,$E$12,$E$12)/IF(MOD(YEAR(L5259),4),365,366)*IF(ISBLANK(L5258),L5259-$F$5,L5259-L5258),0)</f>
        <v>0</v>
      </c>
      <c r="P5259" s="172">
        <f t="shared" si="427"/>
        <v>0</v>
      </c>
    </row>
    <row r="5260" spans="12:16" ht="15" customHeight="1" x14ac:dyDescent="0.3">
      <c r="L5260" s="171" t="str">
        <f t="shared" si="425"/>
        <v>-</v>
      </c>
      <c r="M5260" s="172">
        <f t="shared" si="424"/>
        <v>0</v>
      </c>
      <c r="N5260" s="172">
        <f t="shared" si="426"/>
        <v>0</v>
      </c>
      <c r="O5260" s="172">
        <f t="shared" si="428"/>
        <v>0</v>
      </c>
      <c r="P5260" s="172">
        <f t="shared" si="427"/>
        <v>0</v>
      </c>
    </row>
    <row r="5261" spans="12:16" ht="15" customHeight="1" x14ac:dyDescent="0.3">
      <c r="L5261" s="171" t="str">
        <f t="shared" si="425"/>
        <v>-</v>
      </c>
      <c r="M5261" s="172">
        <f t="shared" si="424"/>
        <v>0</v>
      </c>
      <c r="N5261" s="172">
        <f t="shared" si="426"/>
        <v>0</v>
      </c>
      <c r="O5261" s="172">
        <f t="shared" si="428"/>
        <v>0</v>
      </c>
      <c r="P5261" s="172">
        <f t="shared" si="427"/>
        <v>0</v>
      </c>
    </row>
    <row r="5262" spans="12:16" ht="15" customHeight="1" x14ac:dyDescent="0.3">
      <c r="L5262" s="171" t="str">
        <f t="shared" si="425"/>
        <v>-</v>
      </c>
      <c r="M5262" s="172">
        <f t="shared" si="424"/>
        <v>0</v>
      </c>
      <c r="N5262" s="172">
        <f t="shared" si="426"/>
        <v>0</v>
      </c>
      <c r="O5262" s="172">
        <f t="shared" si="428"/>
        <v>0</v>
      </c>
      <c r="P5262" s="172">
        <f t="shared" si="427"/>
        <v>0</v>
      </c>
    </row>
    <row r="5263" spans="12:16" ht="15" customHeight="1" x14ac:dyDescent="0.3">
      <c r="L5263" s="171" t="str">
        <f t="shared" si="425"/>
        <v>-</v>
      </c>
      <c r="M5263" s="172">
        <f t="shared" si="424"/>
        <v>0</v>
      </c>
      <c r="N5263" s="172">
        <f t="shared" si="426"/>
        <v>0</v>
      </c>
      <c r="O5263" s="172">
        <f t="shared" si="428"/>
        <v>0</v>
      </c>
      <c r="P5263" s="172">
        <f t="shared" si="427"/>
        <v>0</v>
      </c>
    </row>
    <row r="5264" spans="12:16" ht="15" customHeight="1" x14ac:dyDescent="0.3">
      <c r="L5264" s="171" t="str">
        <f t="shared" si="425"/>
        <v>-</v>
      </c>
      <c r="M5264" s="172">
        <f t="shared" si="424"/>
        <v>0</v>
      </c>
      <c r="N5264" s="172">
        <f t="shared" si="426"/>
        <v>0</v>
      </c>
      <c r="O5264" s="172">
        <f t="shared" si="428"/>
        <v>0</v>
      </c>
      <c r="P5264" s="172">
        <f t="shared" si="427"/>
        <v>0</v>
      </c>
    </row>
    <row r="5265" spans="12:16" ht="15" customHeight="1" x14ac:dyDescent="0.3">
      <c r="L5265" s="171" t="str">
        <f t="shared" si="425"/>
        <v>-</v>
      </c>
      <c r="M5265" s="172">
        <f t="shared" si="424"/>
        <v>0</v>
      </c>
      <c r="N5265" s="172">
        <f t="shared" si="426"/>
        <v>0</v>
      </c>
      <c r="O5265" s="172">
        <f t="shared" si="428"/>
        <v>0</v>
      </c>
      <c r="P5265" s="172">
        <f t="shared" si="427"/>
        <v>0</v>
      </c>
    </row>
    <row r="5266" spans="12:16" ht="15" customHeight="1" x14ac:dyDescent="0.3">
      <c r="L5266" s="171" t="str">
        <f t="shared" si="425"/>
        <v>-</v>
      </c>
      <c r="M5266" s="172">
        <f t="shared" si="424"/>
        <v>0</v>
      </c>
      <c r="N5266" s="172">
        <f t="shared" si="426"/>
        <v>0</v>
      </c>
      <c r="O5266" s="172">
        <f t="shared" si="428"/>
        <v>0</v>
      </c>
      <c r="P5266" s="172">
        <f t="shared" si="427"/>
        <v>0</v>
      </c>
    </row>
    <row r="5267" spans="12:16" ht="15" customHeight="1" x14ac:dyDescent="0.3">
      <c r="L5267" s="171" t="str">
        <f t="shared" si="425"/>
        <v>-</v>
      </c>
      <c r="M5267" s="172">
        <f t="shared" ref="M5267:M5330" si="429">IFERROR(VLOOKUP(L5267,$B$19:$E$80,4,FALSE),0)</f>
        <v>0</v>
      </c>
      <c r="N5267" s="172">
        <f t="shared" si="426"/>
        <v>0</v>
      </c>
      <c r="O5267" s="172">
        <f t="shared" si="428"/>
        <v>0</v>
      </c>
      <c r="P5267" s="172">
        <f t="shared" si="427"/>
        <v>0</v>
      </c>
    </row>
    <row r="5268" spans="12:16" ht="15" customHeight="1" x14ac:dyDescent="0.3">
      <c r="L5268" s="171" t="str">
        <f t="shared" ref="L5268:L5331" si="430">IFERROR(IF(MAX(L5267+1,$F$5+1)&gt;$J$10,"-",MAX(L5267+1,$F$5+1)),"-")</f>
        <v>-</v>
      </c>
      <c r="M5268" s="172">
        <f t="shared" si="429"/>
        <v>0</v>
      </c>
      <c r="N5268" s="172">
        <f t="shared" ref="N5268:N5331" si="431">IF(ISNUMBER(N5267),N5267-M5268,$E$8)</f>
        <v>0</v>
      </c>
      <c r="O5268" s="172">
        <f t="shared" si="428"/>
        <v>0</v>
      </c>
      <c r="P5268" s="172">
        <f t="shared" ref="P5268:P5331" si="432">IFERROR(IF(ISNUMBER(N5267),N5267,$E$8)*3%/IF(MOD(YEAR(L5268),4),365,366)*IF(ISBLANK(L5267),(L5268-$F$5),L5268-L5267),0)</f>
        <v>0</v>
      </c>
    </row>
    <row r="5269" spans="12:16" ht="15" customHeight="1" x14ac:dyDescent="0.3">
      <c r="L5269" s="171" t="str">
        <f t="shared" si="430"/>
        <v>-</v>
      </c>
      <c r="M5269" s="172">
        <f t="shared" si="429"/>
        <v>0</v>
      </c>
      <c r="N5269" s="172">
        <f t="shared" si="431"/>
        <v>0</v>
      </c>
      <c r="O5269" s="172">
        <f t="shared" si="428"/>
        <v>0</v>
      </c>
      <c r="P5269" s="172">
        <f t="shared" si="432"/>
        <v>0</v>
      </c>
    </row>
    <row r="5270" spans="12:16" ht="15" customHeight="1" x14ac:dyDescent="0.3">
      <c r="L5270" s="171" t="str">
        <f t="shared" si="430"/>
        <v>-</v>
      </c>
      <c r="M5270" s="172">
        <f t="shared" si="429"/>
        <v>0</v>
      </c>
      <c r="N5270" s="172">
        <f t="shared" si="431"/>
        <v>0</v>
      </c>
      <c r="O5270" s="172">
        <f t="shared" si="428"/>
        <v>0</v>
      </c>
      <c r="P5270" s="172">
        <f t="shared" si="432"/>
        <v>0</v>
      </c>
    </row>
    <row r="5271" spans="12:16" ht="15" customHeight="1" x14ac:dyDescent="0.3">
      <c r="L5271" s="171" t="str">
        <f t="shared" si="430"/>
        <v>-</v>
      </c>
      <c r="M5271" s="172">
        <f t="shared" si="429"/>
        <v>0</v>
      </c>
      <c r="N5271" s="172">
        <f t="shared" si="431"/>
        <v>0</v>
      </c>
      <c r="O5271" s="172">
        <f t="shared" si="428"/>
        <v>0</v>
      </c>
      <c r="P5271" s="172">
        <f t="shared" si="432"/>
        <v>0</v>
      </c>
    </row>
    <row r="5272" spans="12:16" ht="15" customHeight="1" x14ac:dyDescent="0.3">
      <c r="L5272" s="171" t="str">
        <f t="shared" si="430"/>
        <v>-</v>
      </c>
      <c r="M5272" s="172">
        <f t="shared" si="429"/>
        <v>0</v>
      </c>
      <c r="N5272" s="172">
        <f t="shared" si="431"/>
        <v>0</v>
      </c>
      <c r="O5272" s="172">
        <f t="shared" si="428"/>
        <v>0</v>
      </c>
      <c r="P5272" s="172">
        <f t="shared" si="432"/>
        <v>0</v>
      </c>
    </row>
    <row r="5273" spans="12:16" ht="15" customHeight="1" x14ac:dyDescent="0.3">
      <c r="L5273" s="171" t="str">
        <f t="shared" si="430"/>
        <v>-</v>
      </c>
      <c r="M5273" s="172">
        <f t="shared" si="429"/>
        <v>0</v>
      </c>
      <c r="N5273" s="172">
        <f t="shared" si="431"/>
        <v>0</v>
      </c>
      <c r="O5273" s="172">
        <f t="shared" si="428"/>
        <v>0</v>
      </c>
      <c r="P5273" s="172">
        <f t="shared" si="432"/>
        <v>0</v>
      </c>
    </row>
    <row r="5274" spans="12:16" ht="15" customHeight="1" x14ac:dyDescent="0.3">
      <c r="L5274" s="171" t="str">
        <f t="shared" si="430"/>
        <v>-</v>
      </c>
      <c r="M5274" s="172">
        <f t="shared" si="429"/>
        <v>0</v>
      </c>
      <c r="N5274" s="172">
        <f t="shared" si="431"/>
        <v>0</v>
      </c>
      <c r="O5274" s="172">
        <f t="shared" si="428"/>
        <v>0</v>
      </c>
      <c r="P5274" s="172">
        <f t="shared" si="432"/>
        <v>0</v>
      </c>
    </row>
    <row r="5275" spans="12:16" ht="15" customHeight="1" x14ac:dyDescent="0.3">
      <c r="L5275" s="171" t="str">
        <f t="shared" si="430"/>
        <v>-</v>
      </c>
      <c r="M5275" s="172">
        <f t="shared" si="429"/>
        <v>0</v>
      </c>
      <c r="N5275" s="172">
        <f t="shared" si="431"/>
        <v>0</v>
      </c>
      <c r="O5275" s="172">
        <f t="shared" si="428"/>
        <v>0</v>
      </c>
      <c r="P5275" s="172">
        <f t="shared" si="432"/>
        <v>0</v>
      </c>
    </row>
    <row r="5276" spans="12:16" ht="15" customHeight="1" x14ac:dyDescent="0.3">
      <c r="L5276" s="171" t="str">
        <f t="shared" si="430"/>
        <v>-</v>
      </c>
      <c r="M5276" s="172">
        <f t="shared" si="429"/>
        <v>0</v>
      </c>
      <c r="N5276" s="172">
        <f t="shared" si="431"/>
        <v>0</v>
      </c>
      <c r="O5276" s="172">
        <f t="shared" si="428"/>
        <v>0</v>
      </c>
      <c r="P5276" s="172">
        <f t="shared" si="432"/>
        <v>0</v>
      </c>
    </row>
    <row r="5277" spans="12:16" ht="15" customHeight="1" x14ac:dyDescent="0.3">
      <c r="L5277" s="171" t="str">
        <f t="shared" si="430"/>
        <v>-</v>
      </c>
      <c r="M5277" s="172">
        <f t="shared" si="429"/>
        <v>0</v>
      </c>
      <c r="N5277" s="172">
        <f t="shared" si="431"/>
        <v>0</v>
      </c>
      <c r="O5277" s="172">
        <f t="shared" si="428"/>
        <v>0</v>
      </c>
      <c r="P5277" s="172">
        <f t="shared" si="432"/>
        <v>0</v>
      </c>
    </row>
    <row r="5278" spans="12:16" ht="15" customHeight="1" x14ac:dyDescent="0.3">
      <c r="L5278" s="171" t="str">
        <f t="shared" si="430"/>
        <v>-</v>
      </c>
      <c r="M5278" s="172">
        <f t="shared" si="429"/>
        <v>0</v>
      </c>
      <c r="N5278" s="172">
        <f t="shared" si="431"/>
        <v>0</v>
      </c>
      <c r="O5278" s="172">
        <f t="shared" si="428"/>
        <v>0</v>
      </c>
      <c r="P5278" s="172">
        <f t="shared" si="432"/>
        <v>0</v>
      </c>
    </row>
    <row r="5279" spans="12:16" ht="15" customHeight="1" x14ac:dyDescent="0.3">
      <c r="L5279" s="171" t="str">
        <f t="shared" si="430"/>
        <v>-</v>
      </c>
      <c r="M5279" s="172">
        <f t="shared" si="429"/>
        <v>0</v>
      </c>
      <c r="N5279" s="172">
        <f t="shared" si="431"/>
        <v>0</v>
      </c>
      <c r="O5279" s="172">
        <f t="shared" si="428"/>
        <v>0</v>
      </c>
      <c r="P5279" s="172">
        <f t="shared" si="432"/>
        <v>0</v>
      </c>
    </row>
    <row r="5280" spans="12:16" ht="15" customHeight="1" x14ac:dyDescent="0.3">
      <c r="L5280" s="171" t="str">
        <f t="shared" si="430"/>
        <v>-</v>
      </c>
      <c r="M5280" s="172">
        <f t="shared" si="429"/>
        <v>0</v>
      </c>
      <c r="N5280" s="172">
        <f t="shared" si="431"/>
        <v>0</v>
      </c>
      <c r="O5280" s="172">
        <f t="shared" si="428"/>
        <v>0</v>
      </c>
      <c r="P5280" s="172">
        <f t="shared" si="432"/>
        <v>0</v>
      </c>
    </row>
    <row r="5281" spans="12:16" ht="15" customHeight="1" x14ac:dyDescent="0.3">
      <c r="L5281" s="171" t="str">
        <f t="shared" si="430"/>
        <v>-</v>
      </c>
      <c r="M5281" s="172">
        <f t="shared" si="429"/>
        <v>0</v>
      </c>
      <c r="N5281" s="172">
        <f t="shared" si="431"/>
        <v>0</v>
      </c>
      <c r="O5281" s="172">
        <f t="shared" si="428"/>
        <v>0</v>
      </c>
      <c r="P5281" s="172">
        <f t="shared" si="432"/>
        <v>0</v>
      </c>
    </row>
    <row r="5282" spans="12:16" ht="15" customHeight="1" x14ac:dyDescent="0.3">
      <c r="L5282" s="171" t="str">
        <f t="shared" si="430"/>
        <v>-</v>
      </c>
      <c r="M5282" s="172">
        <f t="shared" si="429"/>
        <v>0</v>
      </c>
      <c r="N5282" s="172">
        <f t="shared" si="431"/>
        <v>0</v>
      </c>
      <c r="O5282" s="172">
        <f t="shared" si="428"/>
        <v>0</v>
      </c>
      <c r="P5282" s="172">
        <f t="shared" si="432"/>
        <v>0</v>
      </c>
    </row>
    <row r="5283" spans="12:16" ht="15" customHeight="1" x14ac:dyDescent="0.3">
      <c r="L5283" s="171" t="str">
        <f t="shared" si="430"/>
        <v>-</v>
      </c>
      <c r="M5283" s="172">
        <f t="shared" si="429"/>
        <v>0</v>
      </c>
      <c r="N5283" s="172">
        <f t="shared" si="431"/>
        <v>0</v>
      </c>
      <c r="O5283" s="172">
        <f t="shared" si="428"/>
        <v>0</v>
      </c>
      <c r="P5283" s="172">
        <f t="shared" si="432"/>
        <v>0</v>
      </c>
    </row>
    <row r="5284" spans="12:16" ht="15" customHeight="1" x14ac:dyDescent="0.3">
      <c r="L5284" s="171" t="str">
        <f t="shared" si="430"/>
        <v>-</v>
      </c>
      <c r="M5284" s="172">
        <f t="shared" si="429"/>
        <v>0</v>
      </c>
      <c r="N5284" s="172">
        <f t="shared" si="431"/>
        <v>0</v>
      </c>
      <c r="O5284" s="172">
        <f t="shared" si="428"/>
        <v>0</v>
      </c>
      <c r="P5284" s="172">
        <f t="shared" si="432"/>
        <v>0</v>
      </c>
    </row>
    <row r="5285" spans="12:16" ht="15" customHeight="1" x14ac:dyDescent="0.3">
      <c r="L5285" s="171" t="str">
        <f t="shared" si="430"/>
        <v>-</v>
      </c>
      <c r="M5285" s="172">
        <f t="shared" si="429"/>
        <v>0</v>
      </c>
      <c r="N5285" s="172">
        <f t="shared" si="431"/>
        <v>0</v>
      </c>
      <c r="O5285" s="172">
        <f t="shared" si="428"/>
        <v>0</v>
      </c>
      <c r="P5285" s="172">
        <f t="shared" si="432"/>
        <v>0</v>
      </c>
    </row>
    <row r="5286" spans="12:16" ht="15" customHeight="1" x14ac:dyDescent="0.3">
      <c r="L5286" s="171" t="str">
        <f t="shared" si="430"/>
        <v>-</v>
      </c>
      <c r="M5286" s="172">
        <f t="shared" si="429"/>
        <v>0</v>
      </c>
      <c r="N5286" s="172">
        <f t="shared" si="431"/>
        <v>0</v>
      </c>
      <c r="O5286" s="172">
        <f t="shared" si="428"/>
        <v>0</v>
      </c>
      <c r="P5286" s="172">
        <f t="shared" si="432"/>
        <v>0</v>
      </c>
    </row>
    <row r="5287" spans="12:16" ht="15" customHeight="1" x14ac:dyDescent="0.3">
      <c r="L5287" s="171" t="str">
        <f t="shared" si="430"/>
        <v>-</v>
      </c>
      <c r="M5287" s="172">
        <f t="shared" si="429"/>
        <v>0</v>
      </c>
      <c r="N5287" s="172">
        <f t="shared" si="431"/>
        <v>0</v>
      </c>
      <c r="O5287" s="172">
        <f t="shared" si="428"/>
        <v>0</v>
      </c>
      <c r="P5287" s="172">
        <f t="shared" si="432"/>
        <v>0</v>
      </c>
    </row>
    <row r="5288" spans="12:16" ht="15" customHeight="1" x14ac:dyDescent="0.3">
      <c r="L5288" s="171" t="str">
        <f t="shared" si="430"/>
        <v>-</v>
      </c>
      <c r="M5288" s="172">
        <f t="shared" si="429"/>
        <v>0</v>
      </c>
      <c r="N5288" s="172">
        <f t="shared" si="431"/>
        <v>0</v>
      </c>
      <c r="O5288" s="172">
        <f t="shared" si="428"/>
        <v>0</v>
      </c>
      <c r="P5288" s="172">
        <f t="shared" si="432"/>
        <v>0</v>
      </c>
    </row>
    <row r="5289" spans="12:16" ht="15" customHeight="1" x14ac:dyDescent="0.3">
      <c r="L5289" s="171" t="str">
        <f t="shared" si="430"/>
        <v>-</v>
      </c>
      <c r="M5289" s="172">
        <f t="shared" si="429"/>
        <v>0</v>
      </c>
      <c r="N5289" s="172">
        <f t="shared" si="431"/>
        <v>0</v>
      </c>
      <c r="O5289" s="172">
        <f t="shared" si="428"/>
        <v>0</v>
      </c>
      <c r="P5289" s="172">
        <f t="shared" si="432"/>
        <v>0</v>
      </c>
    </row>
    <row r="5290" spans="12:16" ht="15" customHeight="1" x14ac:dyDescent="0.3">
      <c r="L5290" s="171" t="str">
        <f t="shared" si="430"/>
        <v>-</v>
      </c>
      <c r="M5290" s="172">
        <f t="shared" si="429"/>
        <v>0</v>
      </c>
      <c r="N5290" s="172">
        <f t="shared" si="431"/>
        <v>0</v>
      </c>
      <c r="O5290" s="172">
        <f t="shared" si="428"/>
        <v>0</v>
      </c>
      <c r="P5290" s="172">
        <f t="shared" si="432"/>
        <v>0</v>
      </c>
    </row>
    <row r="5291" spans="12:16" ht="15" customHeight="1" x14ac:dyDescent="0.3">
      <c r="L5291" s="171" t="str">
        <f t="shared" si="430"/>
        <v>-</v>
      </c>
      <c r="M5291" s="172">
        <f t="shared" si="429"/>
        <v>0</v>
      </c>
      <c r="N5291" s="172">
        <f t="shared" si="431"/>
        <v>0</v>
      </c>
      <c r="O5291" s="172">
        <f t="shared" si="428"/>
        <v>0</v>
      </c>
      <c r="P5291" s="172">
        <f t="shared" si="432"/>
        <v>0</v>
      </c>
    </row>
    <row r="5292" spans="12:16" ht="15" customHeight="1" x14ac:dyDescent="0.3">
      <c r="L5292" s="171" t="str">
        <f t="shared" si="430"/>
        <v>-</v>
      </c>
      <c r="M5292" s="172">
        <f t="shared" si="429"/>
        <v>0</v>
      </c>
      <c r="N5292" s="172">
        <f t="shared" si="431"/>
        <v>0</v>
      </c>
      <c r="O5292" s="172">
        <f t="shared" si="428"/>
        <v>0</v>
      </c>
      <c r="P5292" s="172">
        <f t="shared" si="432"/>
        <v>0</v>
      </c>
    </row>
    <row r="5293" spans="12:16" ht="15" customHeight="1" x14ac:dyDescent="0.3">
      <c r="L5293" s="171" t="str">
        <f t="shared" si="430"/>
        <v>-</v>
      </c>
      <c r="M5293" s="172">
        <f t="shared" si="429"/>
        <v>0</v>
      </c>
      <c r="N5293" s="172">
        <f t="shared" si="431"/>
        <v>0</v>
      </c>
      <c r="O5293" s="172">
        <f t="shared" si="428"/>
        <v>0</v>
      </c>
      <c r="P5293" s="172">
        <f t="shared" si="432"/>
        <v>0</v>
      </c>
    </row>
    <row r="5294" spans="12:16" ht="15" customHeight="1" x14ac:dyDescent="0.3">
      <c r="L5294" s="171" t="str">
        <f t="shared" si="430"/>
        <v>-</v>
      </c>
      <c r="M5294" s="172">
        <f t="shared" si="429"/>
        <v>0</v>
      </c>
      <c r="N5294" s="172">
        <f t="shared" si="431"/>
        <v>0</v>
      </c>
      <c r="O5294" s="172">
        <f t="shared" si="428"/>
        <v>0</v>
      </c>
      <c r="P5294" s="172">
        <f t="shared" si="432"/>
        <v>0</v>
      </c>
    </row>
    <row r="5295" spans="12:16" ht="15" customHeight="1" x14ac:dyDescent="0.3">
      <c r="L5295" s="171" t="str">
        <f t="shared" si="430"/>
        <v>-</v>
      </c>
      <c r="M5295" s="172">
        <f t="shared" si="429"/>
        <v>0</v>
      </c>
      <c r="N5295" s="172">
        <f t="shared" si="431"/>
        <v>0</v>
      </c>
      <c r="O5295" s="172">
        <f t="shared" si="428"/>
        <v>0</v>
      </c>
      <c r="P5295" s="172">
        <f t="shared" si="432"/>
        <v>0</v>
      </c>
    </row>
    <row r="5296" spans="12:16" ht="15" customHeight="1" x14ac:dyDescent="0.3">
      <c r="L5296" s="171" t="str">
        <f t="shared" si="430"/>
        <v>-</v>
      </c>
      <c r="M5296" s="172">
        <f t="shared" si="429"/>
        <v>0</v>
      </c>
      <c r="N5296" s="172">
        <f t="shared" si="431"/>
        <v>0</v>
      </c>
      <c r="O5296" s="172">
        <f t="shared" si="428"/>
        <v>0</v>
      </c>
      <c r="P5296" s="172">
        <f t="shared" si="432"/>
        <v>0</v>
      </c>
    </row>
    <row r="5297" spans="12:16" ht="15" customHeight="1" x14ac:dyDescent="0.3">
      <c r="L5297" s="171" t="str">
        <f t="shared" si="430"/>
        <v>-</v>
      </c>
      <c r="M5297" s="172">
        <f t="shared" si="429"/>
        <v>0</v>
      </c>
      <c r="N5297" s="172">
        <f t="shared" si="431"/>
        <v>0</v>
      </c>
      <c r="O5297" s="172">
        <f t="shared" si="428"/>
        <v>0</v>
      </c>
      <c r="P5297" s="172">
        <f t="shared" si="432"/>
        <v>0</v>
      </c>
    </row>
    <row r="5298" spans="12:16" ht="15" customHeight="1" x14ac:dyDescent="0.3">
      <c r="L5298" s="171" t="str">
        <f t="shared" si="430"/>
        <v>-</v>
      </c>
      <c r="M5298" s="172">
        <f t="shared" si="429"/>
        <v>0</v>
      </c>
      <c r="N5298" s="172">
        <f t="shared" si="431"/>
        <v>0</v>
      </c>
      <c r="O5298" s="172">
        <f t="shared" si="428"/>
        <v>0</v>
      </c>
      <c r="P5298" s="172">
        <f t="shared" si="432"/>
        <v>0</v>
      </c>
    </row>
    <row r="5299" spans="12:16" ht="15" customHeight="1" x14ac:dyDescent="0.3">
      <c r="L5299" s="171" t="str">
        <f t="shared" si="430"/>
        <v>-</v>
      </c>
      <c r="M5299" s="172">
        <f t="shared" si="429"/>
        <v>0</v>
      </c>
      <c r="N5299" s="172">
        <f t="shared" si="431"/>
        <v>0</v>
      </c>
      <c r="O5299" s="172">
        <f t="shared" si="428"/>
        <v>0</v>
      </c>
      <c r="P5299" s="172">
        <f t="shared" si="432"/>
        <v>0</v>
      </c>
    </row>
    <row r="5300" spans="12:16" ht="15" customHeight="1" x14ac:dyDescent="0.3">
      <c r="L5300" s="171" t="str">
        <f t="shared" si="430"/>
        <v>-</v>
      </c>
      <c r="M5300" s="172">
        <f t="shared" si="429"/>
        <v>0</v>
      </c>
      <c r="N5300" s="172">
        <f t="shared" si="431"/>
        <v>0</v>
      </c>
      <c r="O5300" s="172">
        <f t="shared" si="428"/>
        <v>0</v>
      </c>
      <c r="P5300" s="172">
        <f t="shared" si="432"/>
        <v>0</v>
      </c>
    </row>
    <row r="5301" spans="12:16" ht="15" customHeight="1" x14ac:dyDescent="0.3">
      <c r="L5301" s="171" t="str">
        <f t="shared" si="430"/>
        <v>-</v>
      </c>
      <c r="M5301" s="172">
        <f t="shared" si="429"/>
        <v>0</v>
      </c>
      <c r="N5301" s="172">
        <f t="shared" si="431"/>
        <v>0</v>
      </c>
      <c r="O5301" s="172">
        <f t="shared" si="428"/>
        <v>0</v>
      </c>
      <c r="P5301" s="172">
        <f t="shared" si="432"/>
        <v>0</v>
      </c>
    </row>
    <row r="5302" spans="12:16" ht="15" customHeight="1" x14ac:dyDescent="0.3">
      <c r="L5302" s="171" t="str">
        <f t="shared" si="430"/>
        <v>-</v>
      </c>
      <c r="M5302" s="172">
        <f t="shared" si="429"/>
        <v>0</v>
      </c>
      <c r="N5302" s="172">
        <f t="shared" si="431"/>
        <v>0</v>
      </c>
      <c r="O5302" s="172">
        <f t="shared" si="428"/>
        <v>0</v>
      </c>
      <c r="P5302" s="172">
        <f t="shared" si="432"/>
        <v>0</v>
      </c>
    </row>
    <row r="5303" spans="12:16" ht="15" customHeight="1" x14ac:dyDescent="0.3">
      <c r="L5303" s="171" t="str">
        <f t="shared" si="430"/>
        <v>-</v>
      </c>
      <c r="M5303" s="172">
        <f t="shared" si="429"/>
        <v>0</v>
      </c>
      <c r="N5303" s="172">
        <f t="shared" si="431"/>
        <v>0</v>
      </c>
      <c r="O5303" s="172">
        <f t="shared" si="428"/>
        <v>0</v>
      </c>
      <c r="P5303" s="172">
        <f t="shared" si="432"/>
        <v>0</v>
      </c>
    </row>
    <row r="5304" spans="12:16" ht="15" customHeight="1" x14ac:dyDescent="0.3">
      <c r="L5304" s="171" t="str">
        <f t="shared" si="430"/>
        <v>-</v>
      </c>
      <c r="M5304" s="172">
        <f t="shared" si="429"/>
        <v>0</v>
      </c>
      <c r="N5304" s="172">
        <f t="shared" si="431"/>
        <v>0</v>
      </c>
      <c r="O5304" s="172">
        <f t="shared" si="428"/>
        <v>0</v>
      </c>
      <c r="P5304" s="172">
        <f t="shared" si="432"/>
        <v>0</v>
      </c>
    </row>
    <row r="5305" spans="12:16" ht="15" customHeight="1" x14ac:dyDescent="0.3">
      <c r="L5305" s="171" t="str">
        <f t="shared" si="430"/>
        <v>-</v>
      </c>
      <c r="M5305" s="172">
        <f t="shared" si="429"/>
        <v>0</v>
      </c>
      <c r="N5305" s="172">
        <f t="shared" si="431"/>
        <v>0</v>
      </c>
      <c r="O5305" s="172">
        <f t="shared" si="428"/>
        <v>0</v>
      </c>
      <c r="P5305" s="172">
        <f t="shared" si="432"/>
        <v>0</v>
      </c>
    </row>
    <row r="5306" spans="12:16" ht="15" customHeight="1" x14ac:dyDescent="0.3">
      <c r="L5306" s="171" t="str">
        <f t="shared" si="430"/>
        <v>-</v>
      </c>
      <c r="M5306" s="172">
        <f t="shared" si="429"/>
        <v>0</v>
      </c>
      <c r="N5306" s="172">
        <f t="shared" si="431"/>
        <v>0</v>
      </c>
      <c r="O5306" s="172">
        <f t="shared" si="428"/>
        <v>0</v>
      </c>
      <c r="P5306" s="172">
        <f t="shared" si="432"/>
        <v>0</v>
      </c>
    </row>
    <row r="5307" spans="12:16" ht="15" customHeight="1" x14ac:dyDescent="0.3">
      <c r="L5307" s="171" t="str">
        <f t="shared" si="430"/>
        <v>-</v>
      </c>
      <c r="M5307" s="172">
        <f t="shared" si="429"/>
        <v>0</v>
      </c>
      <c r="N5307" s="172">
        <f t="shared" si="431"/>
        <v>0</v>
      </c>
      <c r="O5307" s="172">
        <f t="shared" si="428"/>
        <v>0</v>
      </c>
      <c r="P5307" s="172">
        <f t="shared" si="432"/>
        <v>0</v>
      </c>
    </row>
    <row r="5308" spans="12:16" ht="15" customHeight="1" x14ac:dyDescent="0.3">
      <c r="L5308" s="171" t="str">
        <f t="shared" si="430"/>
        <v>-</v>
      </c>
      <c r="M5308" s="172">
        <f t="shared" si="429"/>
        <v>0</v>
      </c>
      <c r="N5308" s="172">
        <f t="shared" si="431"/>
        <v>0</v>
      </c>
      <c r="O5308" s="172">
        <f t="shared" si="428"/>
        <v>0</v>
      </c>
      <c r="P5308" s="172">
        <f t="shared" si="432"/>
        <v>0</v>
      </c>
    </row>
    <row r="5309" spans="12:16" ht="15" customHeight="1" x14ac:dyDescent="0.3">
      <c r="L5309" s="171" t="str">
        <f t="shared" si="430"/>
        <v>-</v>
      </c>
      <c r="M5309" s="172">
        <f t="shared" si="429"/>
        <v>0</v>
      </c>
      <c r="N5309" s="172">
        <f t="shared" si="431"/>
        <v>0</v>
      </c>
      <c r="O5309" s="172">
        <f t="shared" si="428"/>
        <v>0</v>
      </c>
      <c r="P5309" s="172">
        <f t="shared" si="432"/>
        <v>0</v>
      </c>
    </row>
    <row r="5310" spans="12:16" ht="15" customHeight="1" x14ac:dyDescent="0.3">
      <c r="L5310" s="171" t="str">
        <f t="shared" si="430"/>
        <v>-</v>
      </c>
      <c r="M5310" s="172">
        <f t="shared" si="429"/>
        <v>0</v>
      </c>
      <c r="N5310" s="172">
        <f t="shared" si="431"/>
        <v>0</v>
      </c>
      <c r="O5310" s="172">
        <f t="shared" si="428"/>
        <v>0</v>
      </c>
      <c r="P5310" s="172">
        <f t="shared" si="432"/>
        <v>0</v>
      </c>
    </row>
    <row r="5311" spans="12:16" ht="15" customHeight="1" x14ac:dyDescent="0.3">
      <c r="L5311" s="171" t="str">
        <f t="shared" si="430"/>
        <v>-</v>
      </c>
      <c r="M5311" s="172">
        <f t="shared" si="429"/>
        <v>0</v>
      </c>
      <c r="N5311" s="172">
        <f t="shared" si="431"/>
        <v>0</v>
      </c>
      <c r="O5311" s="172">
        <f t="shared" si="428"/>
        <v>0</v>
      </c>
      <c r="P5311" s="172">
        <f t="shared" si="432"/>
        <v>0</v>
      </c>
    </row>
    <row r="5312" spans="12:16" ht="15" customHeight="1" x14ac:dyDescent="0.3">
      <c r="L5312" s="171" t="str">
        <f t="shared" si="430"/>
        <v>-</v>
      </c>
      <c r="M5312" s="172">
        <f t="shared" si="429"/>
        <v>0</v>
      </c>
      <c r="N5312" s="172">
        <f t="shared" si="431"/>
        <v>0</v>
      </c>
      <c r="O5312" s="172">
        <f t="shared" si="428"/>
        <v>0</v>
      </c>
      <c r="P5312" s="172">
        <f t="shared" si="432"/>
        <v>0</v>
      </c>
    </row>
    <row r="5313" spans="12:16" ht="15" customHeight="1" x14ac:dyDescent="0.3">
      <c r="L5313" s="171" t="str">
        <f t="shared" si="430"/>
        <v>-</v>
      </c>
      <c r="M5313" s="172">
        <f t="shared" si="429"/>
        <v>0</v>
      </c>
      <c r="N5313" s="172">
        <f t="shared" si="431"/>
        <v>0</v>
      </c>
      <c r="O5313" s="172">
        <f t="shared" si="428"/>
        <v>0</v>
      </c>
      <c r="P5313" s="172">
        <f t="shared" si="432"/>
        <v>0</v>
      </c>
    </row>
    <row r="5314" spans="12:16" ht="15" customHeight="1" x14ac:dyDescent="0.3">
      <c r="L5314" s="171" t="str">
        <f t="shared" si="430"/>
        <v>-</v>
      </c>
      <c r="M5314" s="172">
        <f t="shared" si="429"/>
        <v>0</v>
      </c>
      <c r="N5314" s="172">
        <f t="shared" si="431"/>
        <v>0</v>
      </c>
      <c r="O5314" s="172">
        <f t="shared" si="428"/>
        <v>0</v>
      </c>
      <c r="P5314" s="172">
        <f t="shared" si="432"/>
        <v>0</v>
      </c>
    </row>
    <row r="5315" spans="12:16" ht="15" customHeight="1" x14ac:dyDescent="0.3">
      <c r="L5315" s="171" t="str">
        <f t="shared" si="430"/>
        <v>-</v>
      </c>
      <c r="M5315" s="172">
        <f t="shared" si="429"/>
        <v>0</v>
      </c>
      <c r="N5315" s="172">
        <f t="shared" si="431"/>
        <v>0</v>
      </c>
      <c r="O5315" s="172">
        <f t="shared" si="428"/>
        <v>0</v>
      </c>
      <c r="P5315" s="172">
        <f t="shared" si="432"/>
        <v>0</v>
      </c>
    </row>
    <row r="5316" spans="12:16" ht="15" customHeight="1" x14ac:dyDescent="0.3">
      <c r="L5316" s="171" t="str">
        <f t="shared" si="430"/>
        <v>-</v>
      </c>
      <c r="M5316" s="172">
        <f t="shared" si="429"/>
        <v>0</v>
      </c>
      <c r="N5316" s="172">
        <f t="shared" si="431"/>
        <v>0</v>
      </c>
      <c r="O5316" s="172">
        <f t="shared" si="428"/>
        <v>0</v>
      </c>
      <c r="P5316" s="172">
        <f t="shared" si="432"/>
        <v>0</v>
      </c>
    </row>
    <row r="5317" spans="12:16" ht="15" customHeight="1" x14ac:dyDescent="0.3">
      <c r="L5317" s="171" t="str">
        <f t="shared" si="430"/>
        <v>-</v>
      </c>
      <c r="M5317" s="172">
        <f t="shared" si="429"/>
        <v>0</v>
      </c>
      <c r="N5317" s="172">
        <f t="shared" si="431"/>
        <v>0</v>
      </c>
      <c r="O5317" s="172">
        <f t="shared" si="428"/>
        <v>0</v>
      </c>
      <c r="P5317" s="172">
        <f t="shared" si="432"/>
        <v>0</v>
      </c>
    </row>
    <row r="5318" spans="12:16" ht="15" customHeight="1" x14ac:dyDescent="0.3">
      <c r="L5318" s="171" t="str">
        <f t="shared" si="430"/>
        <v>-</v>
      </c>
      <c r="M5318" s="172">
        <f t="shared" si="429"/>
        <v>0</v>
      </c>
      <c r="N5318" s="172">
        <f t="shared" si="431"/>
        <v>0</v>
      </c>
      <c r="O5318" s="172">
        <f t="shared" si="428"/>
        <v>0</v>
      </c>
      <c r="P5318" s="172">
        <f t="shared" si="432"/>
        <v>0</v>
      </c>
    </row>
    <row r="5319" spans="12:16" ht="15" customHeight="1" x14ac:dyDescent="0.3">
      <c r="L5319" s="171" t="str">
        <f t="shared" si="430"/>
        <v>-</v>
      </c>
      <c r="M5319" s="172">
        <f t="shared" si="429"/>
        <v>0</v>
      </c>
      <c r="N5319" s="172">
        <f t="shared" si="431"/>
        <v>0</v>
      </c>
      <c r="O5319" s="172">
        <f t="shared" si="428"/>
        <v>0</v>
      </c>
      <c r="P5319" s="172">
        <f t="shared" si="432"/>
        <v>0</v>
      </c>
    </row>
    <row r="5320" spans="12:16" ht="15" customHeight="1" x14ac:dyDescent="0.3">
      <c r="L5320" s="171" t="str">
        <f t="shared" si="430"/>
        <v>-</v>
      </c>
      <c r="M5320" s="172">
        <f t="shared" si="429"/>
        <v>0</v>
      </c>
      <c r="N5320" s="172">
        <f t="shared" si="431"/>
        <v>0</v>
      </c>
      <c r="O5320" s="172">
        <f t="shared" si="428"/>
        <v>0</v>
      </c>
      <c r="P5320" s="172">
        <f t="shared" si="432"/>
        <v>0</v>
      </c>
    </row>
    <row r="5321" spans="12:16" ht="15" customHeight="1" x14ac:dyDescent="0.3">
      <c r="L5321" s="171" t="str">
        <f t="shared" si="430"/>
        <v>-</v>
      </c>
      <c r="M5321" s="172">
        <f t="shared" si="429"/>
        <v>0</v>
      </c>
      <c r="N5321" s="172">
        <f t="shared" si="431"/>
        <v>0</v>
      </c>
      <c r="O5321" s="172">
        <f t="shared" si="428"/>
        <v>0</v>
      </c>
      <c r="P5321" s="172">
        <f t="shared" si="432"/>
        <v>0</v>
      </c>
    </row>
    <row r="5322" spans="12:16" ht="15" customHeight="1" x14ac:dyDescent="0.3">
      <c r="L5322" s="171" t="str">
        <f t="shared" si="430"/>
        <v>-</v>
      </c>
      <c r="M5322" s="172">
        <f t="shared" si="429"/>
        <v>0</v>
      </c>
      <c r="N5322" s="172">
        <f t="shared" si="431"/>
        <v>0</v>
      </c>
      <c r="O5322" s="172">
        <f t="shared" si="428"/>
        <v>0</v>
      </c>
      <c r="P5322" s="172">
        <f t="shared" si="432"/>
        <v>0</v>
      </c>
    </row>
    <row r="5323" spans="12:16" ht="15" customHeight="1" x14ac:dyDescent="0.3">
      <c r="L5323" s="171" t="str">
        <f t="shared" si="430"/>
        <v>-</v>
      </c>
      <c r="M5323" s="172">
        <f t="shared" si="429"/>
        <v>0</v>
      </c>
      <c r="N5323" s="172">
        <f t="shared" si="431"/>
        <v>0</v>
      </c>
      <c r="O5323" s="172">
        <f t="shared" ref="O5323:O5386" si="433">IFERROR(IF(ISNUMBER(N5322),N5322,$E$8)*IF(L5323&gt;=$J$8,$E$12,$E$12)/IF(MOD(YEAR(L5323),4),365,366)*IF(ISBLANK(L5322),L5323-$F$5,L5323-L5322),0)</f>
        <v>0</v>
      </c>
      <c r="P5323" s="172">
        <f t="shared" si="432"/>
        <v>0</v>
      </c>
    </row>
    <row r="5324" spans="12:16" ht="15" customHeight="1" x14ac:dyDescent="0.3">
      <c r="L5324" s="171" t="str">
        <f t="shared" si="430"/>
        <v>-</v>
      </c>
      <c r="M5324" s="172">
        <f t="shared" si="429"/>
        <v>0</v>
      </c>
      <c r="N5324" s="172">
        <f t="shared" si="431"/>
        <v>0</v>
      </c>
      <c r="O5324" s="172">
        <f t="shared" si="433"/>
        <v>0</v>
      </c>
      <c r="P5324" s="172">
        <f t="shared" si="432"/>
        <v>0</v>
      </c>
    </row>
    <row r="5325" spans="12:16" ht="15" customHeight="1" x14ac:dyDescent="0.3">
      <c r="L5325" s="171" t="str">
        <f t="shared" si="430"/>
        <v>-</v>
      </c>
      <c r="M5325" s="172">
        <f t="shared" si="429"/>
        <v>0</v>
      </c>
      <c r="N5325" s="172">
        <f t="shared" si="431"/>
        <v>0</v>
      </c>
      <c r="O5325" s="172">
        <f t="shared" si="433"/>
        <v>0</v>
      </c>
      <c r="P5325" s="172">
        <f t="shared" si="432"/>
        <v>0</v>
      </c>
    </row>
    <row r="5326" spans="12:16" ht="15" customHeight="1" x14ac:dyDescent="0.3">
      <c r="L5326" s="171" t="str">
        <f t="shared" si="430"/>
        <v>-</v>
      </c>
      <c r="M5326" s="172">
        <f t="shared" si="429"/>
        <v>0</v>
      </c>
      <c r="N5326" s="172">
        <f t="shared" si="431"/>
        <v>0</v>
      </c>
      <c r="O5326" s="172">
        <f t="shared" si="433"/>
        <v>0</v>
      </c>
      <c r="P5326" s="172">
        <f t="shared" si="432"/>
        <v>0</v>
      </c>
    </row>
    <row r="5327" spans="12:16" ht="15" customHeight="1" x14ac:dyDescent="0.3">
      <c r="L5327" s="171" t="str">
        <f t="shared" si="430"/>
        <v>-</v>
      </c>
      <c r="M5327" s="172">
        <f t="shared" si="429"/>
        <v>0</v>
      </c>
      <c r="N5327" s="172">
        <f t="shared" si="431"/>
        <v>0</v>
      </c>
      <c r="O5327" s="172">
        <f t="shared" si="433"/>
        <v>0</v>
      </c>
      <c r="P5327" s="172">
        <f t="shared" si="432"/>
        <v>0</v>
      </c>
    </row>
    <row r="5328" spans="12:16" ht="15" customHeight="1" x14ac:dyDescent="0.3">
      <c r="L5328" s="171" t="str">
        <f t="shared" si="430"/>
        <v>-</v>
      </c>
      <c r="M5328" s="172">
        <f t="shared" si="429"/>
        <v>0</v>
      </c>
      <c r="N5328" s="172">
        <f t="shared" si="431"/>
        <v>0</v>
      </c>
      <c r="O5328" s="172">
        <f t="shared" si="433"/>
        <v>0</v>
      </c>
      <c r="P5328" s="172">
        <f t="shared" si="432"/>
        <v>0</v>
      </c>
    </row>
    <row r="5329" spans="12:16" ht="15" customHeight="1" x14ac:dyDescent="0.3">
      <c r="L5329" s="171" t="str">
        <f t="shared" si="430"/>
        <v>-</v>
      </c>
      <c r="M5329" s="172">
        <f t="shared" si="429"/>
        <v>0</v>
      </c>
      <c r="N5329" s="172">
        <f t="shared" si="431"/>
        <v>0</v>
      </c>
      <c r="O5329" s="172">
        <f t="shared" si="433"/>
        <v>0</v>
      </c>
      <c r="P5329" s="172">
        <f t="shared" si="432"/>
        <v>0</v>
      </c>
    </row>
    <row r="5330" spans="12:16" ht="15" customHeight="1" x14ac:dyDescent="0.3">
      <c r="L5330" s="171" t="str">
        <f t="shared" si="430"/>
        <v>-</v>
      </c>
      <c r="M5330" s="172">
        <f t="shared" si="429"/>
        <v>0</v>
      </c>
      <c r="N5330" s="172">
        <f t="shared" si="431"/>
        <v>0</v>
      </c>
      <c r="O5330" s="172">
        <f t="shared" si="433"/>
        <v>0</v>
      </c>
      <c r="P5330" s="172">
        <f t="shared" si="432"/>
        <v>0</v>
      </c>
    </row>
    <row r="5331" spans="12:16" ht="15" customHeight="1" x14ac:dyDescent="0.3">
      <c r="L5331" s="171" t="str">
        <f t="shared" si="430"/>
        <v>-</v>
      </c>
      <c r="M5331" s="172">
        <f t="shared" ref="M5331:M5394" si="434">IFERROR(VLOOKUP(L5331,$B$19:$E$80,4,FALSE),0)</f>
        <v>0</v>
      </c>
      <c r="N5331" s="172">
        <f t="shared" si="431"/>
        <v>0</v>
      </c>
      <c r="O5331" s="172">
        <f t="shared" si="433"/>
        <v>0</v>
      </c>
      <c r="P5331" s="172">
        <f t="shared" si="432"/>
        <v>0</v>
      </c>
    </row>
    <row r="5332" spans="12:16" ht="15" customHeight="1" x14ac:dyDescent="0.3">
      <c r="L5332" s="171" t="str">
        <f t="shared" ref="L5332:L5395" si="435">IFERROR(IF(MAX(L5331+1,$F$5+1)&gt;$J$10,"-",MAX(L5331+1,$F$5+1)),"-")</f>
        <v>-</v>
      </c>
      <c r="M5332" s="172">
        <f t="shared" si="434"/>
        <v>0</v>
      </c>
      <c r="N5332" s="172">
        <f t="shared" ref="N5332:N5395" si="436">IF(ISNUMBER(N5331),N5331-M5332,$E$8)</f>
        <v>0</v>
      </c>
      <c r="O5332" s="172">
        <f t="shared" si="433"/>
        <v>0</v>
      </c>
      <c r="P5332" s="172">
        <f t="shared" ref="P5332:P5395" si="437">IFERROR(IF(ISNUMBER(N5331),N5331,$E$8)*3%/IF(MOD(YEAR(L5332),4),365,366)*IF(ISBLANK(L5331),(L5332-$F$5),L5332-L5331),0)</f>
        <v>0</v>
      </c>
    </row>
    <row r="5333" spans="12:16" ht="15" customHeight="1" x14ac:dyDescent="0.3">
      <c r="L5333" s="171" t="str">
        <f t="shared" si="435"/>
        <v>-</v>
      </c>
      <c r="M5333" s="172">
        <f t="shared" si="434"/>
        <v>0</v>
      </c>
      <c r="N5333" s="172">
        <f t="shared" si="436"/>
        <v>0</v>
      </c>
      <c r="O5333" s="172">
        <f t="shared" si="433"/>
        <v>0</v>
      </c>
      <c r="P5333" s="172">
        <f t="shared" si="437"/>
        <v>0</v>
      </c>
    </row>
    <row r="5334" spans="12:16" ht="15" customHeight="1" x14ac:dyDescent="0.3">
      <c r="L5334" s="171" t="str">
        <f t="shared" si="435"/>
        <v>-</v>
      </c>
      <c r="M5334" s="172">
        <f t="shared" si="434"/>
        <v>0</v>
      </c>
      <c r="N5334" s="172">
        <f t="shared" si="436"/>
        <v>0</v>
      </c>
      <c r="O5334" s="172">
        <f t="shared" si="433"/>
        <v>0</v>
      </c>
      <c r="P5334" s="172">
        <f t="shared" si="437"/>
        <v>0</v>
      </c>
    </row>
    <row r="5335" spans="12:16" ht="15" customHeight="1" x14ac:dyDescent="0.3">
      <c r="L5335" s="171" t="str">
        <f t="shared" si="435"/>
        <v>-</v>
      </c>
      <c r="M5335" s="172">
        <f t="shared" si="434"/>
        <v>0</v>
      </c>
      <c r="N5335" s="172">
        <f t="shared" si="436"/>
        <v>0</v>
      </c>
      <c r="O5335" s="172">
        <f t="shared" si="433"/>
        <v>0</v>
      </c>
      <c r="P5335" s="172">
        <f t="shared" si="437"/>
        <v>0</v>
      </c>
    </row>
    <row r="5336" spans="12:16" ht="15" customHeight="1" x14ac:dyDescent="0.3">
      <c r="L5336" s="171" t="str">
        <f t="shared" si="435"/>
        <v>-</v>
      </c>
      <c r="M5336" s="172">
        <f t="shared" si="434"/>
        <v>0</v>
      </c>
      <c r="N5336" s="172">
        <f t="shared" si="436"/>
        <v>0</v>
      </c>
      <c r="O5336" s="172">
        <f t="shared" si="433"/>
        <v>0</v>
      </c>
      <c r="P5336" s="172">
        <f t="shared" si="437"/>
        <v>0</v>
      </c>
    </row>
    <row r="5337" spans="12:16" ht="15" customHeight="1" x14ac:dyDescent="0.3">
      <c r="L5337" s="171" t="str">
        <f t="shared" si="435"/>
        <v>-</v>
      </c>
      <c r="M5337" s="172">
        <f t="shared" si="434"/>
        <v>0</v>
      </c>
      <c r="N5337" s="172">
        <f t="shared" si="436"/>
        <v>0</v>
      </c>
      <c r="O5337" s="172">
        <f t="shared" si="433"/>
        <v>0</v>
      </c>
      <c r="P5337" s="172">
        <f t="shared" si="437"/>
        <v>0</v>
      </c>
    </row>
    <row r="5338" spans="12:16" ht="15" customHeight="1" x14ac:dyDescent="0.3">
      <c r="L5338" s="171" t="str">
        <f t="shared" si="435"/>
        <v>-</v>
      </c>
      <c r="M5338" s="172">
        <f t="shared" si="434"/>
        <v>0</v>
      </c>
      <c r="N5338" s="172">
        <f t="shared" si="436"/>
        <v>0</v>
      </c>
      <c r="O5338" s="172">
        <f t="shared" si="433"/>
        <v>0</v>
      </c>
      <c r="P5338" s="172">
        <f t="shared" si="437"/>
        <v>0</v>
      </c>
    </row>
    <row r="5339" spans="12:16" ht="15" customHeight="1" x14ac:dyDescent="0.3">
      <c r="L5339" s="171" t="str">
        <f t="shared" si="435"/>
        <v>-</v>
      </c>
      <c r="M5339" s="172">
        <f t="shared" si="434"/>
        <v>0</v>
      </c>
      <c r="N5339" s="172">
        <f t="shared" si="436"/>
        <v>0</v>
      </c>
      <c r="O5339" s="172">
        <f t="shared" si="433"/>
        <v>0</v>
      </c>
      <c r="P5339" s="172">
        <f t="shared" si="437"/>
        <v>0</v>
      </c>
    </row>
    <row r="5340" spans="12:16" ht="15" customHeight="1" x14ac:dyDescent="0.3">
      <c r="L5340" s="171" t="str">
        <f t="shared" si="435"/>
        <v>-</v>
      </c>
      <c r="M5340" s="172">
        <f t="shared" si="434"/>
        <v>0</v>
      </c>
      <c r="N5340" s="172">
        <f t="shared" si="436"/>
        <v>0</v>
      </c>
      <c r="O5340" s="172">
        <f t="shared" si="433"/>
        <v>0</v>
      </c>
      <c r="P5340" s="172">
        <f t="shared" si="437"/>
        <v>0</v>
      </c>
    </row>
    <row r="5341" spans="12:16" ht="15" customHeight="1" x14ac:dyDescent="0.3">
      <c r="L5341" s="171" t="str">
        <f t="shared" si="435"/>
        <v>-</v>
      </c>
      <c r="M5341" s="172">
        <f t="shared" si="434"/>
        <v>0</v>
      </c>
      <c r="N5341" s="172">
        <f t="shared" si="436"/>
        <v>0</v>
      </c>
      <c r="O5341" s="172">
        <f t="shared" si="433"/>
        <v>0</v>
      </c>
      <c r="P5341" s="172">
        <f t="shared" si="437"/>
        <v>0</v>
      </c>
    </row>
    <row r="5342" spans="12:16" ht="15" customHeight="1" x14ac:dyDescent="0.3">
      <c r="L5342" s="171" t="str">
        <f t="shared" si="435"/>
        <v>-</v>
      </c>
      <c r="M5342" s="172">
        <f t="shared" si="434"/>
        <v>0</v>
      </c>
      <c r="N5342" s="172">
        <f t="shared" si="436"/>
        <v>0</v>
      </c>
      <c r="O5342" s="172">
        <f t="shared" si="433"/>
        <v>0</v>
      </c>
      <c r="P5342" s="172">
        <f t="shared" si="437"/>
        <v>0</v>
      </c>
    </row>
    <row r="5343" spans="12:16" ht="15" customHeight="1" x14ac:dyDescent="0.3">
      <c r="L5343" s="171" t="str">
        <f t="shared" si="435"/>
        <v>-</v>
      </c>
      <c r="M5343" s="172">
        <f t="shared" si="434"/>
        <v>0</v>
      </c>
      <c r="N5343" s="172">
        <f t="shared" si="436"/>
        <v>0</v>
      </c>
      <c r="O5343" s="172">
        <f t="shared" si="433"/>
        <v>0</v>
      </c>
      <c r="P5343" s="172">
        <f t="shared" si="437"/>
        <v>0</v>
      </c>
    </row>
    <row r="5344" spans="12:16" ht="15" customHeight="1" x14ac:dyDescent="0.3">
      <c r="L5344" s="171" t="str">
        <f t="shared" si="435"/>
        <v>-</v>
      </c>
      <c r="M5344" s="172">
        <f t="shared" si="434"/>
        <v>0</v>
      </c>
      <c r="N5344" s="172">
        <f t="shared" si="436"/>
        <v>0</v>
      </c>
      <c r="O5344" s="172">
        <f t="shared" si="433"/>
        <v>0</v>
      </c>
      <c r="P5344" s="172">
        <f t="shared" si="437"/>
        <v>0</v>
      </c>
    </row>
    <row r="5345" spans="12:16" ht="15" customHeight="1" x14ac:dyDescent="0.3">
      <c r="L5345" s="171" t="str">
        <f t="shared" si="435"/>
        <v>-</v>
      </c>
      <c r="M5345" s="172">
        <f t="shared" si="434"/>
        <v>0</v>
      </c>
      <c r="N5345" s="172">
        <f t="shared" si="436"/>
        <v>0</v>
      </c>
      <c r="O5345" s="172">
        <f t="shared" si="433"/>
        <v>0</v>
      </c>
      <c r="P5345" s="172">
        <f t="shared" si="437"/>
        <v>0</v>
      </c>
    </row>
    <row r="5346" spans="12:16" ht="15" customHeight="1" x14ac:dyDescent="0.3">
      <c r="L5346" s="171" t="str">
        <f t="shared" si="435"/>
        <v>-</v>
      </c>
      <c r="M5346" s="172">
        <f t="shared" si="434"/>
        <v>0</v>
      </c>
      <c r="N5346" s="172">
        <f t="shared" si="436"/>
        <v>0</v>
      </c>
      <c r="O5346" s="172">
        <f t="shared" si="433"/>
        <v>0</v>
      </c>
      <c r="P5346" s="172">
        <f t="shared" si="437"/>
        <v>0</v>
      </c>
    </row>
    <row r="5347" spans="12:16" ht="15" customHeight="1" x14ac:dyDescent="0.3">
      <c r="L5347" s="171" t="str">
        <f t="shared" si="435"/>
        <v>-</v>
      </c>
      <c r="M5347" s="172">
        <f t="shared" si="434"/>
        <v>0</v>
      </c>
      <c r="N5347" s="172">
        <f t="shared" si="436"/>
        <v>0</v>
      </c>
      <c r="O5347" s="172">
        <f t="shared" si="433"/>
        <v>0</v>
      </c>
      <c r="P5347" s="172">
        <f t="shared" si="437"/>
        <v>0</v>
      </c>
    </row>
    <row r="5348" spans="12:16" ht="15" customHeight="1" x14ac:dyDescent="0.3">
      <c r="L5348" s="171" t="str">
        <f t="shared" si="435"/>
        <v>-</v>
      </c>
      <c r="M5348" s="172">
        <f t="shared" si="434"/>
        <v>0</v>
      </c>
      <c r="N5348" s="172">
        <f t="shared" si="436"/>
        <v>0</v>
      </c>
      <c r="O5348" s="172">
        <f t="shared" si="433"/>
        <v>0</v>
      </c>
      <c r="P5348" s="172">
        <f t="shared" si="437"/>
        <v>0</v>
      </c>
    </row>
    <row r="5349" spans="12:16" ht="15" customHeight="1" x14ac:dyDescent="0.3">
      <c r="L5349" s="171" t="str">
        <f t="shared" si="435"/>
        <v>-</v>
      </c>
      <c r="M5349" s="172">
        <f t="shared" si="434"/>
        <v>0</v>
      </c>
      <c r="N5349" s="172">
        <f t="shared" si="436"/>
        <v>0</v>
      </c>
      <c r="O5349" s="172">
        <f t="shared" si="433"/>
        <v>0</v>
      </c>
      <c r="P5349" s="172">
        <f t="shared" si="437"/>
        <v>0</v>
      </c>
    </row>
    <row r="5350" spans="12:16" ht="15" customHeight="1" x14ac:dyDescent="0.3">
      <c r="L5350" s="171" t="str">
        <f t="shared" si="435"/>
        <v>-</v>
      </c>
      <c r="M5350" s="172">
        <f t="shared" si="434"/>
        <v>0</v>
      </c>
      <c r="N5350" s="172">
        <f t="shared" si="436"/>
        <v>0</v>
      </c>
      <c r="O5350" s="172">
        <f t="shared" si="433"/>
        <v>0</v>
      </c>
      <c r="P5350" s="172">
        <f t="shared" si="437"/>
        <v>0</v>
      </c>
    </row>
    <row r="5351" spans="12:16" ht="15" customHeight="1" x14ac:dyDescent="0.3">
      <c r="L5351" s="171" t="str">
        <f t="shared" si="435"/>
        <v>-</v>
      </c>
      <c r="M5351" s="172">
        <f t="shared" si="434"/>
        <v>0</v>
      </c>
      <c r="N5351" s="172">
        <f t="shared" si="436"/>
        <v>0</v>
      </c>
      <c r="O5351" s="172">
        <f t="shared" si="433"/>
        <v>0</v>
      </c>
      <c r="P5351" s="172">
        <f t="shared" si="437"/>
        <v>0</v>
      </c>
    </row>
    <row r="5352" spans="12:16" ht="15" customHeight="1" x14ac:dyDescent="0.3">
      <c r="L5352" s="171" t="str">
        <f t="shared" si="435"/>
        <v>-</v>
      </c>
      <c r="M5352" s="172">
        <f t="shared" si="434"/>
        <v>0</v>
      </c>
      <c r="N5352" s="172">
        <f t="shared" si="436"/>
        <v>0</v>
      </c>
      <c r="O5352" s="172">
        <f t="shared" si="433"/>
        <v>0</v>
      </c>
      <c r="P5352" s="172">
        <f t="shared" si="437"/>
        <v>0</v>
      </c>
    </row>
    <row r="5353" spans="12:16" ht="15" customHeight="1" x14ac:dyDescent="0.3">
      <c r="L5353" s="171" t="str">
        <f t="shared" si="435"/>
        <v>-</v>
      </c>
      <c r="M5353" s="172">
        <f t="shared" si="434"/>
        <v>0</v>
      </c>
      <c r="N5353" s="172">
        <f t="shared" si="436"/>
        <v>0</v>
      </c>
      <c r="O5353" s="172">
        <f t="shared" si="433"/>
        <v>0</v>
      </c>
      <c r="P5353" s="172">
        <f t="shared" si="437"/>
        <v>0</v>
      </c>
    </row>
    <row r="5354" spans="12:16" ht="15" customHeight="1" x14ac:dyDescent="0.3">
      <c r="L5354" s="171" t="str">
        <f t="shared" si="435"/>
        <v>-</v>
      </c>
      <c r="M5354" s="172">
        <f t="shared" si="434"/>
        <v>0</v>
      </c>
      <c r="N5354" s="172">
        <f t="shared" si="436"/>
        <v>0</v>
      </c>
      <c r="O5354" s="172">
        <f t="shared" si="433"/>
        <v>0</v>
      </c>
      <c r="P5354" s="172">
        <f t="shared" si="437"/>
        <v>0</v>
      </c>
    </row>
    <row r="5355" spans="12:16" ht="15" customHeight="1" x14ac:dyDescent="0.3">
      <c r="L5355" s="171" t="str">
        <f t="shared" si="435"/>
        <v>-</v>
      </c>
      <c r="M5355" s="172">
        <f t="shared" si="434"/>
        <v>0</v>
      </c>
      <c r="N5355" s="172">
        <f t="shared" si="436"/>
        <v>0</v>
      </c>
      <c r="O5355" s="172">
        <f t="shared" si="433"/>
        <v>0</v>
      </c>
      <c r="P5355" s="172">
        <f t="shared" si="437"/>
        <v>0</v>
      </c>
    </row>
    <row r="5356" spans="12:16" ht="15" customHeight="1" x14ac:dyDescent="0.3">
      <c r="L5356" s="171" t="str">
        <f t="shared" si="435"/>
        <v>-</v>
      </c>
      <c r="M5356" s="172">
        <f t="shared" si="434"/>
        <v>0</v>
      </c>
      <c r="N5356" s="172">
        <f t="shared" si="436"/>
        <v>0</v>
      </c>
      <c r="O5356" s="172">
        <f t="shared" si="433"/>
        <v>0</v>
      </c>
      <c r="P5356" s="172">
        <f t="shared" si="437"/>
        <v>0</v>
      </c>
    </row>
    <row r="5357" spans="12:16" ht="15" customHeight="1" x14ac:dyDescent="0.3">
      <c r="L5357" s="171" t="str">
        <f t="shared" si="435"/>
        <v>-</v>
      </c>
      <c r="M5357" s="172">
        <f t="shared" si="434"/>
        <v>0</v>
      </c>
      <c r="N5357" s="172">
        <f t="shared" si="436"/>
        <v>0</v>
      </c>
      <c r="O5357" s="172">
        <f t="shared" si="433"/>
        <v>0</v>
      </c>
      <c r="P5357" s="172">
        <f t="shared" si="437"/>
        <v>0</v>
      </c>
    </row>
    <row r="5358" spans="12:16" ht="15" customHeight="1" x14ac:dyDescent="0.3">
      <c r="L5358" s="171" t="str">
        <f t="shared" si="435"/>
        <v>-</v>
      </c>
      <c r="M5358" s="172">
        <f t="shared" si="434"/>
        <v>0</v>
      </c>
      <c r="N5358" s="172">
        <f t="shared" si="436"/>
        <v>0</v>
      </c>
      <c r="O5358" s="172">
        <f t="shared" si="433"/>
        <v>0</v>
      </c>
      <c r="P5358" s="172">
        <f t="shared" si="437"/>
        <v>0</v>
      </c>
    </row>
    <row r="5359" spans="12:16" ht="15" customHeight="1" x14ac:dyDescent="0.3">
      <c r="L5359" s="171" t="str">
        <f t="shared" si="435"/>
        <v>-</v>
      </c>
      <c r="M5359" s="172">
        <f t="shared" si="434"/>
        <v>0</v>
      </c>
      <c r="N5359" s="172">
        <f t="shared" si="436"/>
        <v>0</v>
      </c>
      <c r="O5359" s="172">
        <f t="shared" si="433"/>
        <v>0</v>
      </c>
      <c r="P5359" s="172">
        <f t="shared" si="437"/>
        <v>0</v>
      </c>
    </row>
    <row r="5360" spans="12:16" ht="15" customHeight="1" x14ac:dyDescent="0.3">
      <c r="L5360" s="171" t="str">
        <f t="shared" si="435"/>
        <v>-</v>
      </c>
      <c r="M5360" s="172">
        <f t="shared" si="434"/>
        <v>0</v>
      </c>
      <c r="N5360" s="172">
        <f t="shared" si="436"/>
        <v>0</v>
      </c>
      <c r="O5360" s="172">
        <f t="shared" si="433"/>
        <v>0</v>
      </c>
      <c r="P5360" s="172">
        <f t="shared" si="437"/>
        <v>0</v>
      </c>
    </row>
    <row r="5361" spans="12:16" ht="15" customHeight="1" x14ac:dyDescent="0.3">
      <c r="L5361" s="171" t="str">
        <f t="shared" si="435"/>
        <v>-</v>
      </c>
      <c r="M5361" s="172">
        <f t="shared" si="434"/>
        <v>0</v>
      </c>
      <c r="N5361" s="172">
        <f t="shared" si="436"/>
        <v>0</v>
      </c>
      <c r="O5361" s="172">
        <f t="shared" si="433"/>
        <v>0</v>
      </c>
      <c r="P5361" s="172">
        <f t="shared" si="437"/>
        <v>0</v>
      </c>
    </row>
    <row r="5362" spans="12:16" ht="15" customHeight="1" x14ac:dyDescent="0.3">
      <c r="L5362" s="171" t="str">
        <f t="shared" si="435"/>
        <v>-</v>
      </c>
      <c r="M5362" s="172">
        <f t="shared" si="434"/>
        <v>0</v>
      </c>
      <c r="N5362" s="172">
        <f t="shared" si="436"/>
        <v>0</v>
      </c>
      <c r="O5362" s="172">
        <f t="shared" si="433"/>
        <v>0</v>
      </c>
      <c r="P5362" s="172">
        <f t="shared" si="437"/>
        <v>0</v>
      </c>
    </row>
    <row r="5363" spans="12:16" ht="15" customHeight="1" x14ac:dyDescent="0.3">
      <c r="L5363" s="171" t="str">
        <f t="shared" si="435"/>
        <v>-</v>
      </c>
      <c r="M5363" s="172">
        <f t="shared" si="434"/>
        <v>0</v>
      </c>
      <c r="N5363" s="172">
        <f t="shared" si="436"/>
        <v>0</v>
      </c>
      <c r="O5363" s="172">
        <f t="shared" si="433"/>
        <v>0</v>
      </c>
      <c r="P5363" s="172">
        <f t="shared" si="437"/>
        <v>0</v>
      </c>
    </row>
    <row r="5364" spans="12:16" ht="15" customHeight="1" x14ac:dyDescent="0.3">
      <c r="L5364" s="171" t="str">
        <f t="shared" si="435"/>
        <v>-</v>
      </c>
      <c r="M5364" s="172">
        <f t="shared" si="434"/>
        <v>0</v>
      </c>
      <c r="N5364" s="172">
        <f t="shared" si="436"/>
        <v>0</v>
      </c>
      <c r="O5364" s="172">
        <f t="shared" si="433"/>
        <v>0</v>
      </c>
      <c r="P5364" s="172">
        <f t="shared" si="437"/>
        <v>0</v>
      </c>
    </row>
    <row r="5365" spans="12:16" ht="15" customHeight="1" x14ac:dyDescent="0.3">
      <c r="L5365" s="171" t="str">
        <f t="shared" si="435"/>
        <v>-</v>
      </c>
      <c r="M5365" s="172">
        <f t="shared" si="434"/>
        <v>0</v>
      </c>
      <c r="N5365" s="172">
        <f t="shared" si="436"/>
        <v>0</v>
      </c>
      <c r="O5365" s="172">
        <f t="shared" si="433"/>
        <v>0</v>
      </c>
      <c r="P5365" s="172">
        <f t="shared" si="437"/>
        <v>0</v>
      </c>
    </row>
    <row r="5366" spans="12:16" ht="15" customHeight="1" x14ac:dyDescent="0.3">
      <c r="L5366" s="171" t="str">
        <f t="shared" si="435"/>
        <v>-</v>
      </c>
      <c r="M5366" s="172">
        <f t="shared" si="434"/>
        <v>0</v>
      </c>
      <c r="N5366" s="172">
        <f t="shared" si="436"/>
        <v>0</v>
      </c>
      <c r="O5366" s="172">
        <f t="shared" si="433"/>
        <v>0</v>
      </c>
      <c r="P5366" s="172">
        <f t="shared" si="437"/>
        <v>0</v>
      </c>
    </row>
    <row r="5367" spans="12:16" ht="15" customHeight="1" x14ac:dyDescent="0.3">
      <c r="L5367" s="171" t="str">
        <f t="shared" si="435"/>
        <v>-</v>
      </c>
      <c r="M5367" s="172">
        <f t="shared" si="434"/>
        <v>0</v>
      </c>
      <c r="N5367" s="172">
        <f t="shared" si="436"/>
        <v>0</v>
      </c>
      <c r="O5367" s="172">
        <f t="shared" si="433"/>
        <v>0</v>
      </c>
      <c r="P5367" s="172">
        <f t="shared" si="437"/>
        <v>0</v>
      </c>
    </row>
    <row r="5368" spans="12:16" ht="15" customHeight="1" x14ac:dyDescent="0.3">
      <c r="L5368" s="171" t="str">
        <f t="shared" si="435"/>
        <v>-</v>
      </c>
      <c r="M5368" s="172">
        <f t="shared" si="434"/>
        <v>0</v>
      </c>
      <c r="N5368" s="172">
        <f t="shared" si="436"/>
        <v>0</v>
      </c>
      <c r="O5368" s="172">
        <f t="shared" si="433"/>
        <v>0</v>
      </c>
      <c r="P5368" s="172">
        <f t="shared" si="437"/>
        <v>0</v>
      </c>
    </row>
    <row r="5369" spans="12:16" ht="15" customHeight="1" x14ac:dyDescent="0.3">
      <c r="L5369" s="171" t="str">
        <f t="shared" si="435"/>
        <v>-</v>
      </c>
      <c r="M5369" s="172">
        <f t="shared" si="434"/>
        <v>0</v>
      </c>
      <c r="N5369" s="172">
        <f t="shared" si="436"/>
        <v>0</v>
      </c>
      <c r="O5369" s="172">
        <f t="shared" si="433"/>
        <v>0</v>
      </c>
      <c r="P5369" s="172">
        <f t="shared" si="437"/>
        <v>0</v>
      </c>
    </row>
    <row r="5370" spans="12:16" ht="15" customHeight="1" x14ac:dyDescent="0.3">
      <c r="L5370" s="171" t="str">
        <f t="shared" si="435"/>
        <v>-</v>
      </c>
      <c r="M5370" s="172">
        <f t="shared" si="434"/>
        <v>0</v>
      </c>
      <c r="N5370" s="172">
        <f t="shared" si="436"/>
        <v>0</v>
      </c>
      <c r="O5370" s="172">
        <f t="shared" si="433"/>
        <v>0</v>
      </c>
      <c r="P5370" s="172">
        <f t="shared" si="437"/>
        <v>0</v>
      </c>
    </row>
    <row r="5371" spans="12:16" ht="15" customHeight="1" x14ac:dyDescent="0.3">
      <c r="L5371" s="171" t="str">
        <f t="shared" si="435"/>
        <v>-</v>
      </c>
      <c r="M5371" s="172">
        <f t="shared" si="434"/>
        <v>0</v>
      </c>
      <c r="N5371" s="172">
        <f t="shared" si="436"/>
        <v>0</v>
      </c>
      <c r="O5371" s="172">
        <f t="shared" si="433"/>
        <v>0</v>
      </c>
      <c r="P5371" s="172">
        <f t="shared" si="437"/>
        <v>0</v>
      </c>
    </row>
    <row r="5372" spans="12:16" ht="15" customHeight="1" x14ac:dyDescent="0.3">
      <c r="L5372" s="171" t="str">
        <f t="shared" si="435"/>
        <v>-</v>
      </c>
      <c r="M5372" s="172">
        <f t="shared" si="434"/>
        <v>0</v>
      </c>
      <c r="N5372" s="172">
        <f t="shared" si="436"/>
        <v>0</v>
      </c>
      <c r="O5372" s="172">
        <f t="shared" si="433"/>
        <v>0</v>
      </c>
      <c r="P5372" s="172">
        <f t="shared" si="437"/>
        <v>0</v>
      </c>
    </row>
    <row r="5373" spans="12:16" ht="15" customHeight="1" x14ac:dyDescent="0.3">
      <c r="L5373" s="171" t="str">
        <f t="shared" si="435"/>
        <v>-</v>
      </c>
      <c r="M5373" s="172">
        <f t="shared" si="434"/>
        <v>0</v>
      </c>
      <c r="N5373" s="172">
        <f t="shared" si="436"/>
        <v>0</v>
      </c>
      <c r="O5373" s="172">
        <f t="shared" si="433"/>
        <v>0</v>
      </c>
      <c r="P5373" s="172">
        <f t="shared" si="437"/>
        <v>0</v>
      </c>
    </row>
    <row r="5374" spans="12:16" ht="15" customHeight="1" x14ac:dyDescent="0.3">
      <c r="L5374" s="171" t="str">
        <f t="shared" si="435"/>
        <v>-</v>
      </c>
      <c r="M5374" s="172">
        <f t="shared" si="434"/>
        <v>0</v>
      </c>
      <c r="N5374" s="172">
        <f t="shared" si="436"/>
        <v>0</v>
      </c>
      <c r="O5374" s="172">
        <f t="shared" si="433"/>
        <v>0</v>
      </c>
      <c r="P5374" s="172">
        <f t="shared" si="437"/>
        <v>0</v>
      </c>
    </row>
    <row r="5375" spans="12:16" ht="15" customHeight="1" x14ac:dyDescent="0.3">
      <c r="L5375" s="171" t="str">
        <f t="shared" si="435"/>
        <v>-</v>
      </c>
      <c r="M5375" s="172">
        <f t="shared" si="434"/>
        <v>0</v>
      </c>
      <c r="N5375" s="172">
        <f t="shared" si="436"/>
        <v>0</v>
      </c>
      <c r="O5375" s="172">
        <f t="shared" si="433"/>
        <v>0</v>
      </c>
      <c r="P5375" s="172">
        <f t="shared" si="437"/>
        <v>0</v>
      </c>
    </row>
    <row r="5376" spans="12:16" ht="15" customHeight="1" x14ac:dyDescent="0.3">
      <c r="L5376" s="171" t="str">
        <f t="shared" si="435"/>
        <v>-</v>
      </c>
      <c r="M5376" s="172">
        <f t="shared" si="434"/>
        <v>0</v>
      </c>
      <c r="N5376" s="172">
        <f t="shared" si="436"/>
        <v>0</v>
      </c>
      <c r="O5376" s="172">
        <f t="shared" si="433"/>
        <v>0</v>
      </c>
      <c r="P5376" s="172">
        <f t="shared" si="437"/>
        <v>0</v>
      </c>
    </row>
    <row r="5377" spans="12:16" ht="15" customHeight="1" x14ac:dyDescent="0.3">
      <c r="L5377" s="171" t="str">
        <f t="shared" si="435"/>
        <v>-</v>
      </c>
      <c r="M5377" s="172">
        <f t="shared" si="434"/>
        <v>0</v>
      </c>
      <c r="N5377" s="172">
        <f t="shared" si="436"/>
        <v>0</v>
      </c>
      <c r="O5377" s="172">
        <f t="shared" si="433"/>
        <v>0</v>
      </c>
      <c r="P5377" s="172">
        <f t="shared" si="437"/>
        <v>0</v>
      </c>
    </row>
    <row r="5378" spans="12:16" ht="15" customHeight="1" x14ac:dyDescent="0.3">
      <c r="L5378" s="171" t="str">
        <f t="shared" si="435"/>
        <v>-</v>
      </c>
      <c r="M5378" s="172">
        <f t="shared" si="434"/>
        <v>0</v>
      </c>
      <c r="N5378" s="172">
        <f t="shared" si="436"/>
        <v>0</v>
      </c>
      <c r="O5378" s="172">
        <f t="shared" si="433"/>
        <v>0</v>
      </c>
      <c r="P5378" s="172">
        <f t="shared" si="437"/>
        <v>0</v>
      </c>
    </row>
    <row r="5379" spans="12:16" ht="15" customHeight="1" x14ac:dyDescent="0.3">
      <c r="L5379" s="171" t="str">
        <f t="shared" si="435"/>
        <v>-</v>
      </c>
      <c r="M5379" s="172">
        <f t="shared" si="434"/>
        <v>0</v>
      </c>
      <c r="N5379" s="172">
        <f t="shared" si="436"/>
        <v>0</v>
      </c>
      <c r="O5379" s="172">
        <f t="shared" si="433"/>
        <v>0</v>
      </c>
      <c r="P5379" s="172">
        <f t="shared" si="437"/>
        <v>0</v>
      </c>
    </row>
    <row r="5380" spans="12:16" ht="15" customHeight="1" x14ac:dyDescent="0.3">
      <c r="L5380" s="171" t="str">
        <f t="shared" si="435"/>
        <v>-</v>
      </c>
      <c r="M5380" s="172">
        <f t="shared" si="434"/>
        <v>0</v>
      </c>
      <c r="N5380" s="172">
        <f t="shared" si="436"/>
        <v>0</v>
      </c>
      <c r="O5380" s="172">
        <f t="shared" si="433"/>
        <v>0</v>
      </c>
      <c r="P5380" s="172">
        <f t="shared" si="437"/>
        <v>0</v>
      </c>
    </row>
    <row r="5381" spans="12:16" ht="15" customHeight="1" x14ac:dyDescent="0.3">
      <c r="L5381" s="171" t="str">
        <f t="shared" si="435"/>
        <v>-</v>
      </c>
      <c r="M5381" s="172">
        <f t="shared" si="434"/>
        <v>0</v>
      </c>
      <c r="N5381" s="172">
        <f t="shared" si="436"/>
        <v>0</v>
      </c>
      <c r="O5381" s="172">
        <f t="shared" si="433"/>
        <v>0</v>
      </c>
      <c r="P5381" s="172">
        <f t="shared" si="437"/>
        <v>0</v>
      </c>
    </row>
    <row r="5382" spans="12:16" ht="15" customHeight="1" x14ac:dyDescent="0.3">
      <c r="L5382" s="171" t="str">
        <f t="shared" si="435"/>
        <v>-</v>
      </c>
      <c r="M5382" s="172">
        <f t="shared" si="434"/>
        <v>0</v>
      </c>
      <c r="N5382" s="172">
        <f t="shared" si="436"/>
        <v>0</v>
      </c>
      <c r="O5382" s="172">
        <f t="shared" si="433"/>
        <v>0</v>
      </c>
      <c r="P5382" s="172">
        <f t="shared" si="437"/>
        <v>0</v>
      </c>
    </row>
    <row r="5383" spans="12:16" ht="15" customHeight="1" x14ac:dyDescent="0.3">
      <c r="L5383" s="171" t="str">
        <f t="shared" si="435"/>
        <v>-</v>
      </c>
      <c r="M5383" s="172">
        <f t="shared" si="434"/>
        <v>0</v>
      </c>
      <c r="N5383" s="172">
        <f t="shared" si="436"/>
        <v>0</v>
      </c>
      <c r="O5383" s="172">
        <f t="shared" si="433"/>
        <v>0</v>
      </c>
      <c r="P5383" s="172">
        <f t="shared" si="437"/>
        <v>0</v>
      </c>
    </row>
    <row r="5384" spans="12:16" ht="15" customHeight="1" x14ac:dyDescent="0.3">
      <c r="L5384" s="171" t="str">
        <f t="shared" si="435"/>
        <v>-</v>
      </c>
      <c r="M5384" s="172">
        <f t="shared" si="434"/>
        <v>0</v>
      </c>
      <c r="N5384" s="172">
        <f t="shared" si="436"/>
        <v>0</v>
      </c>
      <c r="O5384" s="172">
        <f t="shared" si="433"/>
        <v>0</v>
      </c>
      <c r="P5384" s="172">
        <f t="shared" si="437"/>
        <v>0</v>
      </c>
    </row>
    <row r="5385" spans="12:16" ht="15" customHeight="1" x14ac:dyDescent="0.3">
      <c r="L5385" s="171" t="str">
        <f t="shared" si="435"/>
        <v>-</v>
      </c>
      <c r="M5385" s="172">
        <f t="shared" si="434"/>
        <v>0</v>
      </c>
      <c r="N5385" s="172">
        <f t="shared" si="436"/>
        <v>0</v>
      </c>
      <c r="O5385" s="172">
        <f t="shared" si="433"/>
        <v>0</v>
      </c>
      <c r="P5385" s="172">
        <f t="shared" si="437"/>
        <v>0</v>
      </c>
    </row>
    <row r="5386" spans="12:16" ht="15" customHeight="1" x14ac:dyDescent="0.3">
      <c r="L5386" s="171" t="str">
        <f t="shared" si="435"/>
        <v>-</v>
      </c>
      <c r="M5386" s="172">
        <f t="shared" si="434"/>
        <v>0</v>
      </c>
      <c r="N5386" s="172">
        <f t="shared" si="436"/>
        <v>0</v>
      </c>
      <c r="O5386" s="172">
        <f t="shared" si="433"/>
        <v>0</v>
      </c>
      <c r="P5386" s="172">
        <f t="shared" si="437"/>
        <v>0</v>
      </c>
    </row>
    <row r="5387" spans="12:16" ht="15" customHeight="1" x14ac:dyDescent="0.3">
      <c r="L5387" s="171" t="str">
        <f t="shared" si="435"/>
        <v>-</v>
      </c>
      <c r="M5387" s="172">
        <f t="shared" si="434"/>
        <v>0</v>
      </c>
      <c r="N5387" s="172">
        <f t="shared" si="436"/>
        <v>0</v>
      </c>
      <c r="O5387" s="172">
        <f t="shared" ref="O5387:O5450" si="438">IFERROR(IF(ISNUMBER(N5386),N5386,$E$8)*IF(L5387&gt;=$J$8,$E$12,$E$12)/IF(MOD(YEAR(L5387),4),365,366)*IF(ISBLANK(L5386),L5387-$F$5,L5387-L5386),0)</f>
        <v>0</v>
      </c>
      <c r="P5387" s="172">
        <f t="shared" si="437"/>
        <v>0</v>
      </c>
    </row>
    <row r="5388" spans="12:16" ht="15" customHeight="1" x14ac:dyDescent="0.3">
      <c r="L5388" s="171" t="str">
        <f t="shared" si="435"/>
        <v>-</v>
      </c>
      <c r="M5388" s="172">
        <f t="shared" si="434"/>
        <v>0</v>
      </c>
      <c r="N5388" s="172">
        <f t="shared" si="436"/>
        <v>0</v>
      </c>
      <c r="O5388" s="172">
        <f t="shared" si="438"/>
        <v>0</v>
      </c>
      <c r="P5388" s="172">
        <f t="shared" si="437"/>
        <v>0</v>
      </c>
    </row>
    <row r="5389" spans="12:16" ht="15" customHeight="1" x14ac:dyDescent="0.3">
      <c r="L5389" s="171" t="str">
        <f t="shared" si="435"/>
        <v>-</v>
      </c>
      <c r="M5389" s="172">
        <f t="shared" si="434"/>
        <v>0</v>
      </c>
      <c r="N5389" s="172">
        <f t="shared" si="436"/>
        <v>0</v>
      </c>
      <c r="O5389" s="172">
        <f t="shared" si="438"/>
        <v>0</v>
      </c>
      <c r="P5389" s="172">
        <f t="shared" si="437"/>
        <v>0</v>
      </c>
    </row>
    <row r="5390" spans="12:16" ht="15" customHeight="1" x14ac:dyDescent="0.3">
      <c r="L5390" s="171" t="str">
        <f t="shared" si="435"/>
        <v>-</v>
      </c>
      <c r="M5390" s="172">
        <f t="shared" si="434"/>
        <v>0</v>
      </c>
      <c r="N5390" s="172">
        <f t="shared" si="436"/>
        <v>0</v>
      </c>
      <c r="O5390" s="172">
        <f t="shared" si="438"/>
        <v>0</v>
      </c>
      <c r="P5390" s="172">
        <f t="shared" si="437"/>
        <v>0</v>
      </c>
    </row>
    <row r="5391" spans="12:16" ht="15" customHeight="1" x14ac:dyDescent="0.3">
      <c r="L5391" s="171" t="str">
        <f t="shared" si="435"/>
        <v>-</v>
      </c>
      <c r="M5391" s="172">
        <f t="shared" si="434"/>
        <v>0</v>
      </c>
      <c r="N5391" s="172">
        <f t="shared" si="436"/>
        <v>0</v>
      </c>
      <c r="O5391" s="172">
        <f t="shared" si="438"/>
        <v>0</v>
      </c>
      <c r="P5391" s="172">
        <f t="shared" si="437"/>
        <v>0</v>
      </c>
    </row>
    <row r="5392" spans="12:16" ht="15" customHeight="1" x14ac:dyDescent="0.3">
      <c r="L5392" s="171" t="str">
        <f t="shared" si="435"/>
        <v>-</v>
      </c>
      <c r="M5392" s="172">
        <f t="shared" si="434"/>
        <v>0</v>
      </c>
      <c r="N5392" s="172">
        <f t="shared" si="436"/>
        <v>0</v>
      </c>
      <c r="O5392" s="172">
        <f t="shared" si="438"/>
        <v>0</v>
      </c>
      <c r="P5392" s="172">
        <f t="shared" si="437"/>
        <v>0</v>
      </c>
    </row>
    <row r="5393" spans="12:16" ht="15" customHeight="1" x14ac:dyDescent="0.3">
      <c r="L5393" s="171" t="str">
        <f t="shared" si="435"/>
        <v>-</v>
      </c>
      <c r="M5393" s="172">
        <f t="shared" si="434"/>
        <v>0</v>
      </c>
      <c r="N5393" s="172">
        <f t="shared" si="436"/>
        <v>0</v>
      </c>
      <c r="O5393" s="172">
        <f t="shared" si="438"/>
        <v>0</v>
      </c>
      <c r="P5393" s="172">
        <f t="shared" si="437"/>
        <v>0</v>
      </c>
    </row>
    <row r="5394" spans="12:16" ht="15" customHeight="1" x14ac:dyDescent="0.3">
      <c r="L5394" s="171" t="str">
        <f t="shared" si="435"/>
        <v>-</v>
      </c>
      <c r="M5394" s="172">
        <f t="shared" si="434"/>
        <v>0</v>
      </c>
      <c r="N5394" s="172">
        <f t="shared" si="436"/>
        <v>0</v>
      </c>
      <c r="O5394" s="172">
        <f t="shared" si="438"/>
        <v>0</v>
      </c>
      <c r="P5394" s="172">
        <f t="shared" si="437"/>
        <v>0</v>
      </c>
    </row>
    <row r="5395" spans="12:16" ht="15" customHeight="1" x14ac:dyDescent="0.3">
      <c r="L5395" s="171" t="str">
        <f t="shared" si="435"/>
        <v>-</v>
      </c>
      <c r="M5395" s="172">
        <f t="shared" ref="M5395:M5458" si="439">IFERROR(VLOOKUP(L5395,$B$19:$E$80,4,FALSE),0)</f>
        <v>0</v>
      </c>
      <c r="N5395" s="172">
        <f t="shared" si="436"/>
        <v>0</v>
      </c>
      <c r="O5395" s="172">
        <f t="shared" si="438"/>
        <v>0</v>
      </c>
      <c r="P5395" s="172">
        <f t="shared" si="437"/>
        <v>0</v>
      </c>
    </row>
    <row r="5396" spans="12:16" ht="15" customHeight="1" x14ac:dyDescent="0.3">
      <c r="L5396" s="171" t="str">
        <f t="shared" ref="L5396:L5459" si="440">IFERROR(IF(MAX(L5395+1,$F$5+1)&gt;$J$10,"-",MAX(L5395+1,$F$5+1)),"-")</f>
        <v>-</v>
      </c>
      <c r="M5396" s="172">
        <f t="shared" si="439"/>
        <v>0</v>
      </c>
      <c r="N5396" s="172">
        <f t="shared" ref="N5396:N5459" si="441">IF(ISNUMBER(N5395),N5395-M5396,$E$8)</f>
        <v>0</v>
      </c>
      <c r="O5396" s="172">
        <f t="shared" si="438"/>
        <v>0</v>
      </c>
      <c r="P5396" s="172">
        <f t="shared" ref="P5396:P5459" si="442">IFERROR(IF(ISNUMBER(N5395),N5395,$E$8)*3%/IF(MOD(YEAR(L5396),4),365,366)*IF(ISBLANK(L5395),(L5396-$F$5),L5396-L5395),0)</f>
        <v>0</v>
      </c>
    </row>
    <row r="5397" spans="12:16" ht="15" customHeight="1" x14ac:dyDescent="0.3">
      <c r="L5397" s="171" t="str">
        <f t="shared" si="440"/>
        <v>-</v>
      </c>
      <c r="M5397" s="172">
        <f t="shared" si="439"/>
        <v>0</v>
      </c>
      <c r="N5397" s="172">
        <f t="shared" si="441"/>
        <v>0</v>
      </c>
      <c r="O5397" s="172">
        <f t="shared" si="438"/>
        <v>0</v>
      </c>
      <c r="P5397" s="172">
        <f t="shared" si="442"/>
        <v>0</v>
      </c>
    </row>
    <row r="5398" spans="12:16" ht="15" customHeight="1" x14ac:dyDescent="0.3">
      <c r="L5398" s="171" t="str">
        <f t="shared" si="440"/>
        <v>-</v>
      </c>
      <c r="M5398" s="172">
        <f t="shared" si="439"/>
        <v>0</v>
      </c>
      <c r="N5398" s="172">
        <f t="shared" si="441"/>
        <v>0</v>
      </c>
      <c r="O5398" s="172">
        <f t="shared" si="438"/>
        <v>0</v>
      </c>
      <c r="P5398" s="172">
        <f t="shared" si="442"/>
        <v>0</v>
      </c>
    </row>
    <row r="5399" spans="12:16" ht="15" customHeight="1" x14ac:dyDescent="0.3">
      <c r="L5399" s="171" t="str">
        <f t="shared" si="440"/>
        <v>-</v>
      </c>
      <c r="M5399" s="172">
        <f t="shared" si="439"/>
        <v>0</v>
      </c>
      <c r="N5399" s="172">
        <f t="shared" si="441"/>
        <v>0</v>
      </c>
      <c r="O5399" s="172">
        <f t="shared" si="438"/>
        <v>0</v>
      </c>
      <c r="P5399" s="172">
        <f t="shared" si="442"/>
        <v>0</v>
      </c>
    </row>
    <row r="5400" spans="12:16" ht="15" customHeight="1" x14ac:dyDescent="0.3">
      <c r="L5400" s="171" t="str">
        <f t="shared" si="440"/>
        <v>-</v>
      </c>
      <c r="M5400" s="172">
        <f t="shared" si="439"/>
        <v>0</v>
      </c>
      <c r="N5400" s="172">
        <f t="shared" si="441"/>
        <v>0</v>
      </c>
      <c r="O5400" s="172">
        <f t="shared" si="438"/>
        <v>0</v>
      </c>
      <c r="P5400" s="172">
        <f t="shared" si="442"/>
        <v>0</v>
      </c>
    </row>
    <row r="5401" spans="12:16" ht="15" customHeight="1" x14ac:dyDescent="0.3">
      <c r="L5401" s="171" t="str">
        <f t="shared" si="440"/>
        <v>-</v>
      </c>
      <c r="M5401" s="172">
        <f t="shared" si="439"/>
        <v>0</v>
      </c>
      <c r="N5401" s="172">
        <f t="shared" si="441"/>
        <v>0</v>
      </c>
      <c r="O5401" s="172">
        <f t="shared" si="438"/>
        <v>0</v>
      </c>
      <c r="P5401" s="172">
        <f t="shared" si="442"/>
        <v>0</v>
      </c>
    </row>
    <row r="5402" spans="12:16" ht="15" customHeight="1" x14ac:dyDescent="0.3">
      <c r="L5402" s="171" t="str">
        <f t="shared" si="440"/>
        <v>-</v>
      </c>
      <c r="M5402" s="172">
        <f t="shared" si="439"/>
        <v>0</v>
      </c>
      <c r="N5402" s="172">
        <f t="shared" si="441"/>
        <v>0</v>
      </c>
      <c r="O5402" s="172">
        <f t="shared" si="438"/>
        <v>0</v>
      </c>
      <c r="P5402" s="172">
        <f t="shared" si="442"/>
        <v>0</v>
      </c>
    </row>
    <row r="5403" spans="12:16" ht="15" customHeight="1" x14ac:dyDescent="0.3">
      <c r="L5403" s="171" t="str">
        <f t="shared" si="440"/>
        <v>-</v>
      </c>
      <c r="M5403" s="172">
        <f t="shared" si="439"/>
        <v>0</v>
      </c>
      <c r="N5403" s="172">
        <f t="shared" si="441"/>
        <v>0</v>
      </c>
      <c r="O5403" s="172">
        <f t="shared" si="438"/>
        <v>0</v>
      </c>
      <c r="P5403" s="172">
        <f t="shared" si="442"/>
        <v>0</v>
      </c>
    </row>
    <row r="5404" spans="12:16" ht="15" customHeight="1" x14ac:dyDescent="0.3">
      <c r="L5404" s="171" t="str">
        <f t="shared" si="440"/>
        <v>-</v>
      </c>
      <c r="M5404" s="172">
        <f t="shared" si="439"/>
        <v>0</v>
      </c>
      <c r="N5404" s="172">
        <f t="shared" si="441"/>
        <v>0</v>
      </c>
      <c r="O5404" s="172">
        <f t="shared" si="438"/>
        <v>0</v>
      </c>
      <c r="P5404" s="172">
        <f t="shared" si="442"/>
        <v>0</v>
      </c>
    </row>
    <row r="5405" spans="12:16" ht="15" customHeight="1" x14ac:dyDescent="0.3">
      <c r="L5405" s="171" t="str">
        <f t="shared" si="440"/>
        <v>-</v>
      </c>
      <c r="M5405" s="172">
        <f t="shared" si="439"/>
        <v>0</v>
      </c>
      <c r="N5405" s="172">
        <f t="shared" si="441"/>
        <v>0</v>
      </c>
      <c r="O5405" s="172">
        <f t="shared" si="438"/>
        <v>0</v>
      </c>
      <c r="P5405" s="172">
        <f t="shared" si="442"/>
        <v>0</v>
      </c>
    </row>
    <row r="5406" spans="12:16" ht="15" customHeight="1" x14ac:dyDescent="0.3">
      <c r="L5406" s="171" t="str">
        <f t="shared" si="440"/>
        <v>-</v>
      </c>
      <c r="M5406" s="172">
        <f t="shared" si="439"/>
        <v>0</v>
      </c>
      <c r="N5406" s="172">
        <f t="shared" si="441"/>
        <v>0</v>
      </c>
      <c r="O5406" s="172">
        <f t="shared" si="438"/>
        <v>0</v>
      </c>
      <c r="P5406" s="172">
        <f t="shared" si="442"/>
        <v>0</v>
      </c>
    </row>
    <row r="5407" spans="12:16" ht="15" customHeight="1" x14ac:dyDescent="0.3">
      <c r="L5407" s="171" t="str">
        <f t="shared" si="440"/>
        <v>-</v>
      </c>
      <c r="M5407" s="172">
        <f t="shared" si="439"/>
        <v>0</v>
      </c>
      <c r="N5407" s="172">
        <f t="shared" si="441"/>
        <v>0</v>
      </c>
      <c r="O5407" s="172">
        <f t="shared" si="438"/>
        <v>0</v>
      </c>
      <c r="P5407" s="172">
        <f t="shared" si="442"/>
        <v>0</v>
      </c>
    </row>
    <row r="5408" spans="12:16" ht="15" customHeight="1" x14ac:dyDescent="0.3">
      <c r="L5408" s="171" t="str">
        <f t="shared" si="440"/>
        <v>-</v>
      </c>
      <c r="M5408" s="172">
        <f t="shared" si="439"/>
        <v>0</v>
      </c>
      <c r="N5408" s="172">
        <f t="shared" si="441"/>
        <v>0</v>
      </c>
      <c r="O5408" s="172">
        <f t="shared" si="438"/>
        <v>0</v>
      </c>
      <c r="P5408" s="172">
        <f t="shared" si="442"/>
        <v>0</v>
      </c>
    </row>
    <row r="5409" spans="12:16" ht="15" customHeight="1" x14ac:dyDescent="0.3">
      <c r="L5409" s="171" t="str">
        <f t="shared" si="440"/>
        <v>-</v>
      </c>
      <c r="M5409" s="172">
        <f t="shared" si="439"/>
        <v>0</v>
      </c>
      <c r="N5409" s="172">
        <f t="shared" si="441"/>
        <v>0</v>
      </c>
      <c r="O5409" s="172">
        <f t="shared" si="438"/>
        <v>0</v>
      </c>
      <c r="P5409" s="172">
        <f t="shared" si="442"/>
        <v>0</v>
      </c>
    </row>
    <row r="5410" spans="12:16" ht="15" customHeight="1" x14ac:dyDescent="0.3">
      <c r="L5410" s="171" t="str">
        <f t="shared" si="440"/>
        <v>-</v>
      </c>
      <c r="M5410" s="172">
        <f t="shared" si="439"/>
        <v>0</v>
      </c>
      <c r="N5410" s="172">
        <f t="shared" si="441"/>
        <v>0</v>
      </c>
      <c r="O5410" s="172">
        <f t="shared" si="438"/>
        <v>0</v>
      </c>
      <c r="P5410" s="172">
        <f t="shared" si="442"/>
        <v>0</v>
      </c>
    </row>
    <row r="5411" spans="12:16" ht="15" customHeight="1" x14ac:dyDescent="0.3">
      <c r="L5411" s="171" t="str">
        <f t="shared" si="440"/>
        <v>-</v>
      </c>
      <c r="M5411" s="172">
        <f t="shared" si="439"/>
        <v>0</v>
      </c>
      <c r="N5411" s="172">
        <f t="shared" si="441"/>
        <v>0</v>
      </c>
      <c r="O5411" s="172">
        <f t="shared" si="438"/>
        <v>0</v>
      </c>
      <c r="P5411" s="172">
        <f t="shared" si="442"/>
        <v>0</v>
      </c>
    </row>
    <row r="5412" spans="12:16" ht="15" customHeight="1" x14ac:dyDescent="0.3">
      <c r="L5412" s="171" t="str">
        <f t="shared" si="440"/>
        <v>-</v>
      </c>
      <c r="M5412" s="172">
        <f t="shared" si="439"/>
        <v>0</v>
      </c>
      <c r="N5412" s="172">
        <f t="shared" si="441"/>
        <v>0</v>
      </c>
      <c r="O5412" s="172">
        <f t="shared" si="438"/>
        <v>0</v>
      </c>
      <c r="P5412" s="172">
        <f t="shared" si="442"/>
        <v>0</v>
      </c>
    </row>
    <row r="5413" spans="12:16" ht="15" customHeight="1" x14ac:dyDescent="0.3">
      <c r="L5413" s="171" t="str">
        <f t="shared" si="440"/>
        <v>-</v>
      </c>
      <c r="M5413" s="172">
        <f t="shared" si="439"/>
        <v>0</v>
      </c>
      <c r="N5413" s="172">
        <f t="shared" si="441"/>
        <v>0</v>
      </c>
      <c r="O5413" s="172">
        <f t="shared" si="438"/>
        <v>0</v>
      </c>
      <c r="P5413" s="172">
        <f t="shared" si="442"/>
        <v>0</v>
      </c>
    </row>
    <row r="5414" spans="12:16" ht="15" customHeight="1" x14ac:dyDescent="0.3">
      <c r="L5414" s="171" t="str">
        <f t="shared" si="440"/>
        <v>-</v>
      </c>
      <c r="M5414" s="172">
        <f t="shared" si="439"/>
        <v>0</v>
      </c>
      <c r="N5414" s="172">
        <f t="shared" si="441"/>
        <v>0</v>
      </c>
      <c r="O5414" s="172">
        <f t="shared" si="438"/>
        <v>0</v>
      </c>
      <c r="P5414" s="172">
        <f t="shared" si="442"/>
        <v>0</v>
      </c>
    </row>
    <row r="5415" spans="12:16" ht="15" customHeight="1" x14ac:dyDescent="0.3">
      <c r="L5415" s="171" t="str">
        <f t="shared" si="440"/>
        <v>-</v>
      </c>
      <c r="M5415" s="172">
        <f t="shared" si="439"/>
        <v>0</v>
      </c>
      <c r="N5415" s="172">
        <f t="shared" si="441"/>
        <v>0</v>
      </c>
      <c r="O5415" s="172">
        <f t="shared" si="438"/>
        <v>0</v>
      </c>
      <c r="P5415" s="172">
        <f t="shared" si="442"/>
        <v>0</v>
      </c>
    </row>
    <row r="5416" spans="12:16" ht="15" customHeight="1" x14ac:dyDescent="0.3">
      <c r="L5416" s="171" t="str">
        <f t="shared" si="440"/>
        <v>-</v>
      </c>
      <c r="M5416" s="172">
        <f t="shared" si="439"/>
        <v>0</v>
      </c>
      <c r="N5416" s="172">
        <f t="shared" si="441"/>
        <v>0</v>
      </c>
      <c r="O5416" s="172">
        <f t="shared" si="438"/>
        <v>0</v>
      </c>
      <c r="P5416" s="172">
        <f t="shared" si="442"/>
        <v>0</v>
      </c>
    </row>
    <row r="5417" spans="12:16" ht="15" customHeight="1" x14ac:dyDescent="0.3">
      <c r="L5417" s="171" t="str">
        <f t="shared" si="440"/>
        <v>-</v>
      </c>
      <c r="M5417" s="172">
        <f t="shared" si="439"/>
        <v>0</v>
      </c>
      <c r="N5417" s="172">
        <f t="shared" si="441"/>
        <v>0</v>
      </c>
      <c r="O5417" s="172">
        <f t="shared" si="438"/>
        <v>0</v>
      </c>
      <c r="P5417" s="172">
        <f t="shared" si="442"/>
        <v>0</v>
      </c>
    </row>
    <row r="5418" spans="12:16" ht="15" customHeight="1" x14ac:dyDescent="0.3">
      <c r="L5418" s="171" t="str">
        <f t="shared" si="440"/>
        <v>-</v>
      </c>
      <c r="M5418" s="172">
        <f t="shared" si="439"/>
        <v>0</v>
      </c>
      <c r="N5418" s="172">
        <f t="shared" si="441"/>
        <v>0</v>
      </c>
      <c r="O5418" s="172">
        <f t="shared" si="438"/>
        <v>0</v>
      </c>
      <c r="P5418" s="172">
        <f t="shared" si="442"/>
        <v>0</v>
      </c>
    </row>
    <row r="5419" spans="12:16" ht="15" customHeight="1" x14ac:dyDescent="0.3">
      <c r="L5419" s="171" t="str">
        <f t="shared" si="440"/>
        <v>-</v>
      </c>
      <c r="M5419" s="172">
        <f t="shared" si="439"/>
        <v>0</v>
      </c>
      <c r="N5419" s="172">
        <f t="shared" si="441"/>
        <v>0</v>
      </c>
      <c r="O5419" s="172">
        <f t="shared" si="438"/>
        <v>0</v>
      </c>
      <c r="P5419" s="172">
        <f t="shared" si="442"/>
        <v>0</v>
      </c>
    </row>
    <row r="5420" spans="12:16" ht="15" customHeight="1" x14ac:dyDescent="0.3">
      <c r="L5420" s="171" t="str">
        <f t="shared" si="440"/>
        <v>-</v>
      </c>
      <c r="M5420" s="172">
        <f t="shared" si="439"/>
        <v>0</v>
      </c>
      <c r="N5420" s="172">
        <f t="shared" si="441"/>
        <v>0</v>
      </c>
      <c r="O5420" s="172">
        <f t="shared" si="438"/>
        <v>0</v>
      </c>
      <c r="P5420" s="172">
        <f t="shared" si="442"/>
        <v>0</v>
      </c>
    </row>
    <row r="5421" spans="12:16" ht="15" customHeight="1" x14ac:dyDescent="0.3">
      <c r="L5421" s="171" t="str">
        <f t="shared" si="440"/>
        <v>-</v>
      </c>
      <c r="M5421" s="172">
        <f t="shared" si="439"/>
        <v>0</v>
      </c>
      <c r="N5421" s="172">
        <f t="shared" si="441"/>
        <v>0</v>
      </c>
      <c r="O5421" s="172">
        <f t="shared" si="438"/>
        <v>0</v>
      </c>
      <c r="P5421" s="172">
        <f t="shared" si="442"/>
        <v>0</v>
      </c>
    </row>
    <row r="5422" spans="12:16" ht="15" customHeight="1" x14ac:dyDescent="0.3">
      <c r="L5422" s="171" t="str">
        <f t="shared" si="440"/>
        <v>-</v>
      </c>
      <c r="M5422" s="172">
        <f t="shared" si="439"/>
        <v>0</v>
      </c>
      <c r="N5422" s="172">
        <f t="shared" si="441"/>
        <v>0</v>
      </c>
      <c r="O5422" s="172">
        <f t="shared" si="438"/>
        <v>0</v>
      </c>
      <c r="P5422" s="172">
        <f t="shared" si="442"/>
        <v>0</v>
      </c>
    </row>
    <row r="5423" spans="12:16" ht="15" customHeight="1" x14ac:dyDescent="0.3">
      <c r="L5423" s="171" t="str">
        <f t="shared" si="440"/>
        <v>-</v>
      </c>
      <c r="M5423" s="172">
        <f t="shared" si="439"/>
        <v>0</v>
      </c>
      <c r="N5423" s="172">
        <f t="shared" si="441"/>
        <v>0</v>
      </c>
      <c r="O5423" s="172">
        <f t="shared" si="438"/>
        <v>0</v>
      </c>
      <c r="P5423" s="172">
        <f t="shared" si="442"/>
        <v>0</v>
      </c>
    </row>
    <row r="5424" spans="12:16" ht="15" customHeight="1" x14ac:dyDescent="0.3">
      <c r="L5424" s="171" t="str">
        <f t="shared" si="440"/>
        <v>-</v>
      </c>
      <c r="M5424" s="172">
        <f t="shared" si="439"/>
        <v>0</v>
      </c>
      <c r="N5424" s="172">
        <f t="shared" si="441"/>
        <v>0</v>
      </c>
      <c r="O5424" s="172">
        <f t="shared" si="438"/>
        <v>0</v>
      </c>
      <c r="P5424" s="172">
        <f t="shared" si="442"/>
        <v>0</v>
      </c>
    </row>
    <row r="5425" spans="12:16" ht="15" customHeight="1" x14ac:dyDescent="0.3">
      <c r="L5425" s="171" t="str">
        <f t="shared" si="440"/>
        <v>-</v>
      </c>
      <c r="M5425" s="172">
        <f t="shared" si="439"/>
        <v>0</v>
      </c>
      <c r="N5425" s="172">
        <f t="shared" si="441"/>
        <v>0</v>
      </c>
      <c r="O5425" s="172">
        <f t="shared" si="438"/>
        <v>0</v>
      </c>
      <c r="P5425" s="172">
        <f t="shared" si="442"/>
        <v>0</v>
      </c>
    </row>
    <row r="5426" spans="12:16" ht="15" customHeight="1" x14ac:dyDescent="0.3">
      <c r="L5426" s="171" t="str">
        <f t="shared" si="440"/>
        <v>-</v>
      </c>
      <c r="M5426" s="172">
        <f t="shared" si="439"/>
        <v>0</v>
      </c>
      <c r="N5426" s="172">
        <f t="shared" si="441"/>
        <v>0</v>
      </c>
      <c r="O5426" s="172">
        <f t="shared" si="438"/>
        <v>0</v>
      </c>
      <c r="P5426" s="172">
        <f t="shared" si="442"/>
        <v>0</v>
      </c>
    </row>
    <row r="5427" spans="12:16" ht="15" customHeight="1" x14ac:dyDescent="0.3">
      <c r="L5427" s="171" t="str">
        <f t="shared" si="440"/>
        <v>-</v>
      </c>
      <c r="M5427" s="172">
        <f t="shared" si="439"/>
        <v>0</v>
      </c>
      <c r="N5427" s="172">
        <f t="shared" si="441"/>
        <v>0</v>
      </c>
      <c r="O5427" s="172">
        <f t="shared" si="438"/>
        <v>0</v>
      </c>
      <c r="P5427" s="172">
        <f t="shared" si="442"/>
        <v>0</v>
      </c>
    </row>
    <row r="5428" spans="12:16" ht="15" customHeight="1" x14ac:dyDescent="0.3">
      <c r="L5428" s="171" t="str">
        <f t="shared" si="440"/>
        <v>-</v>
      </c>
      <c r="M5428" s="172">
        <f t="shared" si="439"/>
        <v>0</v>
      </c>
      <c r="N5428" s="172">
        <f t="shared" si="441"/>
        <v>0</v>
      </c>
      <c r="O5428" s="172">
        <f t="shared" si="438"/>
        <v>0</v>
      </c>
      <c r="P5428" s="172">
        <f t="shared" si="442"/>
        <v>0</v>
      </c>
    </row>
    <row r="5429" spans="12:16" ht="15" customHeight="1" x14ac:dyDescent="0.3">
      <c r="L5429" s="171" t="str">
        <f t="shared" si="440"/>
        <v>-</v>
      </c>
      <c r="M5429" s="172">
        <f t="shared" si="439"/>
        <v>0</v>
      </c>
      <c r="N5429" s="172">
        <f t="shared" si="441"/>
        <v>0</v>
      </c>
      <c r="O5429" s="172">
        <f t="shared" si="438"/>
        <v>0</v>
      </c>
      <c r="P5429" s="172">
        <f t="shared" si="442"/>
        <v>0</v>
      </c>
    </row>
    <row r="5430" spans="12:16" ht="15" customHeight="1" x14ac:dyDescent="0.3">
      <c r="L5430" s="171" t="str">
        <f t="shared" si="440"/>
        <v>-</v>
      </c>
      <c r="M5430" s="172">
        <f t="shared" si="439"/>
        <v>0</v>
      </c>
      <c r="N5430" s="172">
        <f t="shared" si="441"/>
        <v>0</v>
      </c>
      <c r="O5430" s="172">
        <f t="shared" si="438"/>
        <v>0</v>
      </c>
      <c r="P5430" s="172">
        <f t="shared" si="442"/>
        <v>0</v>
      </c>
    </row>
    <row r="5431" spans="12:16" ht="15" customHeight="1" x14ac:dyDescent="0.3">
      <c r="L5431" s="171" t="str">
        <f t="shared" si="440"/>
        <v>-</v>
      </c>
      <c r="M5431" s="172">
        <f t="shared" si="439"/>
        <v>0</v>
      </c>
      <c r="N5431" s="172">
        <f t="shared" si="441"/>
        <v>0</v>
      </c>
      <c r="O5431" s="172">
        <f t="shared" si="438"/>
        <v>0</v>
      </c>
      <c r="P5431" s="172">
        <f t="shared" si="442"/>
        <v>0</v>
      </c>
    </row>
    <row r="5432" spans="12:16" ht="15" customHeight="1" x14ac:dyDescent="0.3">
      <c r="L5432" s="171" t="str">
        <f t="shared" si="440"/>
        <v>-</v>
      </c>
      <c r="M5432" s="172">
        <f t="shared" si="439"/>
        <v>0</v>
      </c>
      <c r="N5432" s="172">
        <f t="shared" si="441"/>
        <v>0</v>
      </c>
      <c r="O5432" s="172">
        <f t="shared" si="438"/>
        <v>0</v>
      </c>
      <c r="P5432" s="172">
        <f t="shared" si="442"/>
        <v>0</v>
      </c>
    </row>
    <row r="5433" spans="12:16" ht="15" customHeight="1" x14ac:dyDescent="0.3">
      <c r="L5433" s="171" t="str">
        <f t="shared" si="440"/>
        <v>-</v>
      </c>
      <c r="M5433" s="172">
        <f t="shared" si="439"/>
        <v>0</v>
      </c>
      <c r="N5433" s="172">
        <f t="shared" si="441"/>
        <v>0</v>
      </c>
      <c r="O5433" s="172">
        <f t="shared" si="438"/>
        <v>0</v>
      </c>
      <c r="P5433" s="172">
        <f t="shared" si="442"/>
        <v>0</v>
      </c>
    </row>
    <row r="5434" spans="12:16" ht="15" customHeight="1" x14ac:dyDescent="0.3">
      <c r="L5434" s="171" t="str">
        <f t="shared" si="440"/>
        <v>-</v>
      </c>
      <c r="M5434" s="172">
        <f t="shared" si="439"/>
        <v>0</v>
      </c>
      <c r="N5434" s="172">
        <f t="shared" si="441"/>
        <v>0</v>
      </c>
      <c r="O5434" s="172">
        <f t="shared" si="438"/>
        <v>0</v>
      </c>
      <c r="P5434" s="172">
        <f t="shared" si="442"/>
        <v>0</v>
      </c>
    </row>
    <row r="5435" spans="12:16" ht="15" customHeight="1" x14ac:dyDescent="0.3">
      <c r="L5435" s="171" t="str">
        <f t="shared" si="440"/>
        <v>-</v>
      </c>
      <c r="M5435" s="172">
        <f t="shared" si="439"/>
        <v>0</v>
      </c>
      <c r="N5435" s="172">
        <f t="shared" si="441"/>
        <v>0</v>
      </c>
      <c r="O5435" s="172">
        <f t="shared" si="438"/>
        <v>0</v>
      </c>
      <c r="P5435" s="172">
        <f t="shared" si="442"/>
        <v>0</v>
      </c>
    </row>
    <row r="5436" spans="12:16" ht="15" customHeight="1" x14ac:dyDescent="0.3">
      <c r="L5436" s="171" t="str">
        <f t="shared" si="440"/>
        <v>-</v>
      </c>
      <c r="M5436" s="172">
        <f t="shared" si="439"/>
        <v>0</v>
      </c>
      <c r="N5436" s="172">
        <f t="shared" si="441"/>
        <v>0</v>
      </c>
      <c r="O5436" s="172">
        <f t="shared" si="438"/>
        <v>0</v>
      </c>
      <c r="P5436" s="172">
        <f t="shared" si="442"/>
        <v>0</v>
      </c>
    </row>
    <row r="5437" spans="12:16" ht="15" customHeight="1" x14ac:dyDescent="0.3">
      <c r="L5437" s="171" t="str">
        <f t="shared" si="440"/>
        <v>-</v>
      </c>
      <c r="M5437" s="172">
        <f t="shared" si="439"/>
        <v>0</v>
      </c>
      <c r="N5437" s="172">
        <f t="shared" si="441"/>
        <v>0</v>
      </c>
      <c r="O5437" s="172">
        <f t="shared" si="438"/>
        <v>0</v>
      </c>
      <c r="P5437" s="172">
        <f t="shared" si="442"/>
        <v>0</v>
      </c>
    </row>
    <row r="5438" spans="12:16" ht="15" customHeight="1" x14ac:dyDescent="0.3">
      <c r="L5438" s="171" t="str">
        <f t="shared" si="440"/>
        <v>-</v>
      </c>
      <c r="M5438" s="172">
        <f t="shared" si="439"/>
        <v>0</v>
      </c>
      <c r="N5438" s="172">
        <f t="shared" si="441"/>
        <v>0</v>
      </c>
      <c r="O5438" s="172">
        <f t="shared" si="438"/>
        <v>0</v>
      </c>
      <c r="P5438" s="172">
        <f t="shared" si="442"/>
        <v>0</v>
      </c>
    </row>
    <row r="5439" spans="12:16" ht="15" customHeight="1" x14ac:dyDescent="0.3">
      <c r="L5439" s="171" t="str">
        <f t="shared" si="440"/>
        <v>-</v>
      </c>
      <c r="M5439" s="172">
        <f t="shared" si="439"/>
        <v>0</v>
      </c>
      <c r="N5439" s="172">
        <f t="shared" si="441"/>
        <v>0</v>
      </c>
      <c r="O5439" s="172">
        <f t="shared" si="438"/>
        <v>0</v>
      </c>
      <c r="P5439" s="172">
        <f t="shared" si="442"/>
        <v>0</v>
      </c>
    </row>
    <row r="5440" spans="12:16" ht="15" customHeight="1" x14ac:dyDescent="0.3">
      <c r="L5440" s="171" t="str">
        <f t="shared" si="440"/>
        <v>-</v>
      </c>
      <c r="M5440" s="172">
        <f t="shared" si="439"/>
        <v>0</v>
      </c>
      <c r="N5440" s="172">
        <f t="shared" si="441"/>
        <v>0</v>
      </c>
      <c r="O5440" s="172">
        <f t="shared" si="438"/>
        <v>0</v>
      </c>
      <c r="P5440" s="172">
        <f t="shared" si="442"/>
        <v>0</v>
      </c>
    </row>
    <row r="5441" spans="12:16" ht="15" customHeight="1" x14ac:dyDescent="0.3">
      <c r="L5441" s="171" t="str">
        <f t="shared" si="440"/>
        <v>-</v>
      </c>
      <c r="M5441" s="172">
        <f t="shared" si="439"/>
        <v>0</v>
      </c>
      <c r="N5441" s="172">
        <f t="shared" si="441"/>
        <v>0</v>
      </c>
      <c r="O5441" s="172">
        <f t="shared" si="438"/>
        <v>0</v>
      </c>
      <c r="P5441" s="172">
        <f t="shared" si="442"/>
        <v>0</v>
      </c>
    </row>
    <row r="5442" spans="12:16" ht="15" customHeight="1" x14ac:dyDescent="0.3">
      <c r="L5442" s="171" t="str">
        <f t="shared" si="440"/>
        <v>-</v>
      </c>
      <c r="M5442" s="172">
        <f t="shared" si="439"/>
        <v>0</v>
      </c>
      <c r="N5442" s="172">
        <f t="shared" si="441"/>
        <v>0</v>
      </c>
      <c r="O5442" s="172">
        <f t="shared" si="438"/>
        <v>0</v>
      </c>
      <c r="P5442" s="172">
        <f t="shared" si="442"/>
        <v>0</v>
      </c>
    </row>
    <row r="5443" spans="12:16" ht="15" customHeight="1" x14ac:dyDescent="0.3">
      <c r="L5443" s="171" t="str">
        <f t="shared" si="440"/>
        <v>-</v>
      </c>
      <c r="M5443" s="172">
        <f t="shared" si="439"/>
        <v>0</v>
      </c>
      <c r="N5443" s="172">
        <f t="shared" si="441"/>
        <v>0</v>
      </c>
      <c r="O5443" s="172">
        <f t="shared" si="438"/>
        <v>0</v>
      </c>
      <c r="P5443" s="172">
        <f t="shared" si="442"/>
        <v>0</v>
      </c>
    </row>
    <row r="5444" spans="12:16" ht="15" customHeight="1" x14ac:dyDescent="0.3">
      <c r="L5444" s="171" t="str">
        <f t="shared" si="440"/>
        <v>-</v>
      </c>
      <c r="M5444" s="172">
        <f t="shared" si="439"/>
        <v>0</v>
      </c>
      <c r="N5444" s="172">
        <f t="shared" si="441"/>
        <v>0</v>
      </c>
      <c r="O5444" s="172">
        <f t="shared" si="438"/>
        <v>0</v>
      </c>
      <c r="P5444" s="172">
        <f t="shared" si="442"/>
        <v>0</v>
      </c>
    </row>
    <row r="5445" spans="12:16" ht="15" customHeight="1" x14ac:dyDescent="0.3">
      <c r="L5445" s="171" t="str">
        <f t="shared" si="440"/>
        <v>-</v>
      </c>
      <c r="M5445" s="172">
        <f t="shared" si="439"/>
        <v>0</v>
      </c>
      <c r="N5445" s="172">
        <f t="shared" si="441"/>
        <v>0</v>
      </c>
      <c r="O5445" s="172">
        <f t="shared" si="438"/>
        <v>0</v>
      </c>
      <c r="P5445" s="172">
        <f t="shared" si="442"/>
        <v>0</v>
      </c>
    </row>
    <row r="5446" spans="12:16" ht="15" customHeight="1" x14ac:dyDescent="0.3">
      <c r="L5446" s="171" t="str">
        <f t="shared" si="440"/>
        <v>-</v>
      </c>
      <c r="M5446" s="172">
        <f t="shared" si="439"/>
        <v>0</v>
      </c>
      <c r="N5446" s="172">
        <f t="shared" si="441"/>
        <v>0</v>
      </c>
      <c r="O5446" s="172">
        <f t="shared" si="438"/>
        <v>0</v>
      </c>
      <c r="P5446" s="172">
        <f t="shared" si="442"/>
        <v>0</v>
      </c>
    </row>
    <row r="5447" spans="12:16" ht="15" customHeight="1" x14ac:dyDescent="0.3">
      <c r="L5447" s="171" t="str">
        <f t="shared" si="440"/>
        <v>-</v>
      </c>
      <c r="M5447" s="172">
        <f t="shared" si="439"/>
        <v>0</v>
      </c>
      <c r="N5447" s="172">
        <f t="shared" si="441"/>
        <v>0</v>
      </c>
      <c r="O5447" s="172">
        <f t="shared" si="438"/>
        <v>0</v>
      </c>
      <c r="P5447" s="172">
        <f t="shared" si="442"/>
        <v>0</v>
      </c>
    </row>
    <row r="5448" spans="12:16" ht="15" customHeight="1" x14ac:dyDescent="0.3">
      <c r="L5448" s="171" t="str">
        <f t="shared" si="440"/>
        <v>-</v>
      </c>
      <c r="M5448" s="172">
        <f t="shared" si="439"/>
        <v>0</v>
      </c>
      <c r="N5448" s="172">
        <f t="shared" si="441"/>
        <v>0</v>
      </c>
      <c r="O5448" s="172">
        <f t="shared" si="438"/>
        <v>0</v>
      </c>
      <c r="P5448" s="172">
        <f t="shared" si="442"/>
        <v>0</v>
      </c>
    </row>
    <row r="5449" spans="12:16" ht="15" customHeight="1" x14ac:dyDescent="0.3">
      <c r="L5449" s="171" t="str">
        <f t="shared" si="440"/>
        <v>-</v>
      </c>
      <c r="M5449" s="172">
        <f t="shared" si="439"/>
        <v>0</v>
      </c>
      <c r="N5449" s="172">
        <f t="shared" si="441"/>
        <v>0</v>
      </c>
      <c r="O5449" s="172">
        <f t="shared" si="438"/>
        <v>0</v>
      </c>
      <c r="P5449" s="172">
        <f t="shared" si="442"/>
        <v>0</v>
      </c>
    </row>
    <row r="5450" spans="12:16" ht="15" customHeight="1" x14ac:dyDescent="0.3">
      <c r="L5450" s="171" t="str">
        <f t="shared" si="440"/>
        <v>-</v>
      </c>
      <c r="M5450" s="172">
        <f t="shared" si="439"/>
        <v>0</v>
      </c>
      <c r="N5450" s="172">
        <f t="shared" si="441"/>
        <v>0</v>
      </c>
      <c r="O5450" s="172">
        <f t="shared" si="438"/>
        <v>0</v>
      </c>
      <c r="P5450" s="172">
        <f t="shared" si="442"/>
        <v>0</v>
      </c>
    </row>
    <row r="5451" spans="12:16" ht="15" customHeight="1" x14ac:dyDescent="0.3">
      <c r="L5451" s="171" t="str">
        <f t="shared" si="440"/>
        <v>-</v>
      </c>
      <c r="M5451" s="172">
        <f t="shared" si="439"/>
        <v>0</v>
      </c>
      <c r="N5451" s="172">
        <f t="shared" si="441"/>
        <v>0</v>
      </c>
      <c r="O5451" s="172">
        <f t="shared" ref="O5451:O5497" si="443">IFERROR(IF(ISNUMBER(N5450),N5450,$E$8)*IF(L5451&gt;=$J$8,$E$12,$E$12)/IF(MOD(YEAR(L5451),4),365,366)*IF(ISBLANK(L5450),L5451-$F$5,L5451-L5450),0)</f>
        <v>0</v>
      </c>
      <c r="P5451" s="172">
        <f t="shared" si="442"/>
        <v>0</v>
      </c>
    </row>
    <row r="5452" spans="12:16" ht="15" customHeight="1" x14ac:dyDescent="0.3">
      <c r="L5452" s="171" t="str">
        <f t="shared" si="440"/>
        <v>-</v>
      </c>
      <c r="M5452" s="172">
        <f t="shared" si="439"/>
        <v>0</v>
      </c>
      <c r="N5452" s="172">
        <f t="shared" si="441"/>
        <v>0</v>
      </c>
      <c r="O5452" s="172">
        <f t="shared" si="443"/>
        <v>0</v>
      </c>
      <c r="P5452" s="172">
        <f t="shared" si="442"/>
        <v>0</v>
      </c>
    </row>
    <row r="5453" spans="12:16" ht="15" customHeight="1" x14ac:dyDescent="0.3">
      <c r="L5453" s="171" t="str">
        <f t="shared" si="440"/>
        <v>-</v>
      </c>
      <c r="M5453" s="172">
        <f t="shared" si="439"/>
        <v>0</v>
      </c>
      <c r="N5453" s="172">
        <f t="shared" si="441"/>
        <v>0</v>
      </c>
      <c r="O5453" s="172">
        <f t="shared" si="443"/>
        <v>0</v>
      </c>
      <c r="P5453" s="172">
        <f t="shared" si="442"/>
        <v>0</v>
      </c>
    </row>
    <row r="5454" spans="12:16" ht="15" customHeight="1" x14ac:dyDescent="0.3">
      <c r="L5454" s="171" t="str">
        <f t="shared" si="440"/>
        <v>-</v>
      </c>
      <c r="M5454" s="172">
        <f t="shared" si="439"/>
        <v>0</v>
      </c>
      <c r="N5454" s="172">
        <f t="shared" si="441"/>
        <v>0</v>
      </c>
      <c r="O5454" s="172">
        <f t="shared" si="443"/>
        <v>0</v>
      </c>
      <c r="P5454" s="172">
        <f t="shared" si="442"/>
        <v>0</v>
      </c>
    </row>
    <row r="5455" spans="12:16" ht="15" customHeight="1" x14ac:dyDescent="0.3">
      <c r="L5455" s="171" t="str">
        <f t="shared" si="440"/>
        <v>-</v>
      </c>
      <c r="M5455" s="172">
        <f t="shared" si="439"/>
        <v>0</v>
      </c>
      <c r="N5455" s="172">
        <f t="shared" si="441"/>
        <v>0</v>
      </c>
      <c r="O5455" s="172">
        <f t="shared" si="443"/>
        <v>0</v>
      </c>
      <c r="P5455" s="172">
        <f t="shared" si="442"/>
        <v>0</v>
      </c>
    </row>
    <row r="5456" spans="12:16" ht="15" customHeight="1" x14ac:dyDescent="0.3">
      <c r="L5456" s="171" t="str">
        <f t="shared" si="440"/>
        <v>-</v>
      </c>
      <c r="M5456" s="172">
        <f t="shared" si="439"/>
        <v>0</v>
      </c>
      <c r="N5456" s="172">
        <f t="shared" si="441"/>
        <v>0</v>
      </c>
      <c r="O5456" s="172">
        <f t="shared" si="443"/>
        <v>0</v>
      </c>
      <c r="P5456" s="172">
        <f t="shared" si="442"/>
        <v>0</v>
      </c>
    </row>
    <row r="5457" spans="12:16" ht="15" customHeight="1" x14ac:dyDescent="0.3">
      <c r="L5457" s="171" t="str">
        <f t="shared" si="440"/>
        <v>-</v>
      </c>
      <c r="M5457" s="172">
        <f t="shared" si="439"/>
        <v>0</v>
      </c>
      <c r="N5457" s="172">
        <f t="shared" si="441"/>
        <v>0</v>
      </c>
      <c r="O5457" s="172">
        <f t="shared" si="443"/>
        <v>0</v>
      </c>
      <c r="P5457" s="172">
        <f t="shared" si="442"/>
        <v>0</v>
      </c>
    </row>
    <row r="5458" spans="12:16" ht="15" customHeight="1" x14ac:dyDescent="0.3">
      <c r="L5458" s="171" t="str">
        <f t="shared" si="440"/>
        <v>-</v>
      </c>
      <c r="M5458" s="172">
        <f t="shared" si="439"/>
        <v>0</v>
      </c>
      <c r="N5458" s="172">
        <f t="shared" si="441"/>
        <v>0</v>
      </c>
      <c r="O5458" s="172">
        <f t="shared" si="443"/>
        <v>0</v>
      </c>
      <c r="P5458" s="172">
        <f t="shared" si="442"/>
        <v>0</v>
      </c>
    </row>
    <row r="5459" spans="12:16" ht="15" customHeight="1" x14ac:dyDescent="0.3">
      <c r="L5459" s="171" t="str">
        <f t="shared" si="440"/>
        <v>-</v>
      </c>
      <c r="M5459" s="172">
        <f t="shared" ref="M5459:M5497" si="444">IFERROR(VLOOKUP(L5459,$B$19:$E$80,4,FALSE),0)</f>
        <v>0</v>
      </c>
      <c r="N5459" s="172">
        <f t="shared" si="441"/>
        <v>0</v>
      </c>
      <c r="O5459" s="172">
        <f t="shared" si="443"/>
        <v>0</v>
      </c>
      <c r="P5459" s="172">
        <f t="shared" si="442"/>
        <v>0</v>
      </c>
    </row>
    <row r="5460" spans="12:16" ht="15" customHeight="1" x14ac:dyDescent="0.3">
      <c r="L5460" s="171" t="str">
        <f t="shared" ref="L5460:L5497" si="445">IFERROR(IF(MAX(L5459+1,$F$5+1)&gt;$J$10,"-",MAX(L5459+1,$F$5+1)),"-")</f>
        <v>-</v>
      </c>
      <c r="M5460" s="172">
        <f t="shared" si="444"/>
        <v>0</v>
      </c>
      <c r="N5460" s="172">
        <f t="shared" ref="N5460:N5497" si="446">IF(ISNUMBER(N5459),N5459-M5460,$E$8)</f>
        <v>0</v>
      </c>
      <c r="O5460" s="172">
        <f t="shared" si="443"/>
        <v>0</v>
      </c>
      <c r="P5460" s="172">
        <f t="shared" ref="P5460:P5497" si="447">IFERROR(IF(ISNUMBER(N5459),N5459,$E$8)*3%/IF(MOD(YEAR(L5460),4),365,366)*IF(ISBLANK(L5459),(L5460-$F$5),L5460-L5459),0)</f>
        <v>0</v>
      </c>
    </row>
    <row r="5461" spans="12:16" ht="15" customHeight="1" x14ac:dyDescent="0.3">
      <c r="L5461" s="171" t="str">
        <f t="shared" si="445"/>
        <v>-</v>
      </c>
      <c r="M5461" s="172">
        <f t="shared" si="444"/>
        <v>0</v>
      </c>
      <c r="N5461" s="172">
        <f t="shared" si="446"/>
        <v>0</v>
      </c>
      <c r="O5461" s="172">
        <f t="shared" si="443"/>
        <v>0</v>
      </c>
      <c r="P5461" s="172">
        <f t="shared" si="447"/>
        <v>0</v>
      </c>
    </row>
    <row r="5462" spans="12:16" ht="15" customHeight="1" x14ac:dyDescent="0.3">
      <c r="L5462" s="171" t="str">
        <f t="shared" si="445"/>
        <v>-</v>
      </c>
      <c r="M5462" s="172">
        <f t="shared" si="444"/>
        <v>0</v>
      </c>
      <c r="N5462" s="172">
        <f t="shared" si="446"/>
        <v>0</v>
      </c>
      <c r="O5462" s="172">
        <f t="shared" si="443"/>
        <v>0</v>
      </c>
      <c r="P5462" s="172">
        <f t="shared" si="447"/>
        <v>0</v>
      </c>
    </row>
    <row r="5463" spans="12:16" ht="15" customHeight="1" x14ac:dyDescent="0.3">
      <c r="L5463" s="171" t="str">
        <f t="shared" si="445"/>
        <v>-</v>
      </c>
      <c r="M5463" s="172">
        <f t="shared" si="444"/>
        <v>0</v>
      </c>
      <c r="N5463" s="172">
        <f t="shared" si="446"/>
        <v>0</v>
      </c>
      <c r="O5463" s="172">
        <f t="shared" si="443"/>
        <v>0</v>
      </c>
      <c r="P5463" s="172">
        <f t="shared" si="447"/>
        <v>0</v>
      </c>
    </row>
    <row r="5464" spans="12:16" ht="15" customHeight="1" x14ac:dyDescent="0.3">
      <c r="L5464" s="171" t="str">
        <f t="shared" si="445"/>
        <v>-</v>
      </c>
      <c r="M5464" s="172">
        <f t="shared" si="444"/>
        <v>0</v>
      </c>
      <c r="N5464" s="172">
        <f t="shared" si="446"/>
        <v>0</v>
      </c>
      <c r="O5464" s="172">
        <f t="shared" si="443"/>
        <v>0</v>
      </c>
      <c r="P5464" s="172">
        <f t="shared" si="447"/>
        <v>0</v>
      </c>
    </row>
    <row r="5465" spans="12:16" ht="15" customHeight="1" x14ac:dyDescent="0.3">
      <c r="L5465" s="171" t="str">
        <f t="shared" si="445"/>
        <v>-</v>
      </c>
      <c r="M5465" s="172">
        <f t="shared" si="444"/>
        <v>0</v>
      </c>
      <c r="N5465" s="172">
        <f t="shared" si="446"/>
        <v>0</v>
      </c>
      <c r="O5465" s="172">
        <f t="shared" si="443"/>
        <v>0</v>
      </c>
      <c r="P5465" s="172">
        <f t="shared" si="447"/>
        <v>0</v>
      </c>
    </row>
    <row r="5466" spans="12:16" ht="15" customHeight="1" x14ac:dyDescent="0.3">
      <c r="L5466" s="171" t="str">
        <f t="shared" si="445"/>
        <v>-</v>
      </c>
      <c r="M5466" s="172">
        <f t="shared" si="444"/>
        <v>0</v>
      </c>
      <c r="N5466" s="172">
        <f t="shared" si="446"/>
        <v>0</v>
      </c>
      <c r="O5466" s="172">
        <f t="shared" si="443"/>
        <v>0</v>
      </c>
      <c r="P5466" s="172">
        <f t="shared" si="447"/>
        <v>0</v>
      </c>
    </row>
    <row r="5467" spans="12:16" ht="15" customHeight="1" x14ac:dyDescent="0.3">
      <c r="L5467" s="171" t="str">
        <f t="shared" si="445"/>
        <v>-</v>
      </c>
      <c r="M5467" s="172">
        <f t="shared" si="444"/>
        <v>0</v>
      </c>
      <c r="N5467" s="172">
        <f t="shared" si="446"/>
        <v>0</v>
      </c>
      <c r="O5467" s="172">
        <f t="shared" si="443"/>
        <v>0</v>
      </c>
      <c r="P5467" s="172">
        <f t="shared" si="447"/>
        <v>0</v>
      </c>
    </row>
    <row r="5468" spans="12:16" ht="15" customHeight="1" x14ac:dyDescent="0.3">
      <c r="L5468" s="171" t="str">
        <f t="shared" si="445"/>
        <v>-</v>
      </c>
      <c r="M5468" s="172">
        <f t="shared" si="444"/>
        <v>0</v>
      </c>
      <c r="N5468" s="172">
        <f t="shared" si="446"/>
        <v>0</v>
      </c>
      <c r="O5468" s="172">
        <f t="shared" si="443"/>
        <v>0</v>
      </c>
      <c r="P5468" s="172">
        <f t="shared" si="447"/>
        <v>0</v>
      </c>
    </row>
    <row r="5469" spans="12:16" ht="15" customHeight="1" x14ac:dyDescent="0.3">
      <c r="L5469" s="171" t="str">
        <f t="shared" si="445"/>
        <v>-</v>
      </c>
      <c r="M5469" s="172">
        <f t="shared" si="444"/>
        <v>0</v>
      </c>
      <c r="N5469" s="172">
        <f t="shared" si="446"/>
        <v>0</v>
      </c>
      <c r="O5469" s="172">
        <f t="shared" si="443"/>
        <v>0</v>
      </c>
      <c r="P5469" s="172">
        <f t="shared" si="447"/>
        <v>0</v>
      </c>
    </row>
    <row r="5470" spans="12:16" ht="15" customHeight="1" x14ac:dyDescent="0.3">
      <c r="L5470" s="171" t="str">
        <f t="shared" si="445"/>
        <v>-</v>
      </c>
      <c r="M5470" s="172">
        <f t="shared" si="444"/>
        <v>0</v>
      </c>
      <c r="N5470" s="172">
        <f t="shared" si="446"/>
        <v>0</v>
      </c>
      <c r="O5470" s="172">
        <f t="shared" si="443"/>
        <v>0</v>
      </c>
      <c r="P5470" s="172">
        <f t="shared" si="447"/>
        <v>0</v>
      </c>
    </row>
    <row r="5471" spans="12:16" ht="15" customHeight="1" x14ac:dyDescent="0.3">
      <c r="L5471" s="171" t="str">
        <f t="shared" si="445"/>
        <v>-</v>
      </c>
      <c r="M5471" s="172">
        <f t="shared" si="444"/>
        <v>0</v>
      </c>
      <c r="N5471" s="172">
        <f t="shared" si="446"/>
        <v>0</v>
      </c>
      <c r="O5471" s="172">
        <f t="shared" si="443"/>
        <v>0</v>
      </c>
      <c r="P5471" s="172">
        <f t="shared" si="447"/>
        <v>0</v>
      </c>
    </row>
    <row r="5472" spans="12:16" ht="15" customHeight="1" x14ac:dyDescent="0.3">
      <c r="L5472" s="171" t="str">
        <f t="shared" si="445"/>
        <v>-</v>
      </c>
      <c r="M5472" s="172">
        <f t="shared" si="444"/>
        <v>0</v>
      </c>
      <c r="N5472" s="172">
        <f t="shared" si="446"/>
        <v>0</v>
      </c>
      <c r="O5472" s="172">
        <f t="shared" si="443"/>
        <v>0</v>
      </c>
      <c r="P5472" s="172">
        <f t="shared" si="447"/>
        <v>0</v>
      </c>
    </row>
    <row r="5473" spans="12:16" ht="15" customHeight="1" x14ac:dyDescent="0.3">
      <c r="L5473" s="171" t="str">
        <f t="shared" si="445"/>
        <v>-</v>
      </c>
      <c r="M5473" s="172">
        <f t="shared" si="444"/>
        <v>0</v>
      </c>
      <c r="N5473" s="172">
        <f t="shared" si="446"/>
        <v>0</v>
      </c>
      <c r="O5473" s="172">
        <f t="shared" si="443"/>
        <v>0</v>
      </c>
      <c r="P5473" s="172">
        <f t="shared" si="447"/>
        <v>0</v>
      </c>
    </row>
    <row r="5474" spans="12:16" ht="15" customHeight="1" x14ac:dyDescent="0.3">
      <c r="L5474" s="171" t="str">
        <f t="shared" si="445"/>
        <v>-</v>
      </c>
      <c r="M5474" s="172">
        <f t="shared" si="444"/>
        <v>0</v>
      </c>
      <c r="N5474" s="172">
        <f t="shared" si="446"/>
        <v>0</v>
      </c>
      <c r="O5474" s="172">
        <f t="shared" si="443"/>
        <v>0</v>
      </c>
      <c r="P5474" s="172">
        <f t="shared" si="447"/>
        <v>0</v>
      </c>
    </row>
    <row r="5475" spans="12:16" ht="15" customHeight="1" x14ac:dyDescent="0.3">
      <c r="L5475" s="171" t="str">
        <f t="shared" si="445"/>
        <v>-</v>
      </c>
      <c r="M5475" s="172">
        <f t="shared" si="444"/>
        <v>0</v>
      </c>
      <c r="N5475" s="172">
        <f t="shared" si="446"/>
        <v>0</v>
      </c>
      <c r="O5475" s="172">
        <f t="shared" si="443"/>
        <v>0</v>
      </c>
      <c r="P5475" s="172">
        <f t="shared" si="447"/>
        <v>0</v>
      </c>
    </row>
    <row r="5476" spans="12:16" ht="15" customHeight="1" x14ac:dyDescent="0.3">
      <c r="L5476" s="171" t="str">
        <f t="shared" si="445"/>
        <v>-</v>
      </c>
      <c r="M5476" s="172">
        <f t="shared" si="444"/>
        <v>0</v>
      </c>
      <c r="N5476" s="172">
        <f t="shared" si="446"/>
        <v>0</v>
      </c>
      <c r="O5476" s="172">
        <f t="shared" si="443"/>
        <v>0</v>
      </c>
      <c r="P5476" s="172">
        <f t="shared" si="447"/>
        <v>0</v>
      </c>
    </row>
    <row r="5477" spans="12:16" ht="15" customHeight="1" x14ac:dyDescent="0.3">
      <c r="L5477" s="171" t="str">
        <f t="shared" si="445"/>
        <v>-</v>
      </c>
      <c r="M5477" s="172">
        <f t="shared" si="444"/>
        <v>0</v>
      </c>
      <c r="N5477" s="172">
        <f t="shared" si="446"/>
        <v>0</v>
      </c>
      <c r="O5477" s="172">
        <f t="shared" si="443"/>
        <v>0</v>
      </c>
      <c r="P5477" s="172">
        <f t="shared" si="447"/>
        <v>0</v>
      </c>
    </row>
    <row r="5478" spans="12:16" ht="15" customHeight="1" x14ac:dyDescent="0.3">
      <c r="L5478" s="171" t="str">
        <f t="shared" si="445"/>
        <v>-</v>
      </c>
      <c r="M5478" s="172">
        <f t="shared" si="444"/>
        <v>0</v>
      </c>
      <c r="N5478" s="172">
        <f t="shared" si="446"/>
        <v>0</v>
      </c>
      <c r="O5478" s="172">
        <f t="shared" si="443"/>
        <v>0</v>
      </c>
      <c r="P5478" s="172">
        <f t="shared" si="447"/>
        <v>0</v>
      </c>
    </row>
    <row r="5479" spans="12:16" ht="15" customHeight="1" x14ac:dyDescent="0.3">
      <c r="L5479" s="171" t="str">
        <f t="shared" si="445"/>
        <v>-</v>
      </c>
      <c r="M5479" s="172">
        <f t="shared" si="444"/>
        <v>0</v>
      </c>
      <c r="N5479" s="172">
        <f t="shared" si="446"/>
        <v>0</v>
      </c>
      <c r="O5479" s="172">
        <f t="shared" si="443"/>
        <v>0</v>
      </c>
      <c r="P5479" s="172">
        <f t="shared" si="447"/>
        <v>0</v>
      </c>
    </row>
    <row r="5480" spans="12:16" ht="15" customHeight="1" x14ac:dyDescent="0.3">
      <c r="L5480" s="171" t="str">
        <f t="shared" si="445"/>
        <v>-</v>
      </c>
      <c r="M5480" s="172">
        <f t="shared" si="444"/>
        <v>0</v>
      </c>
      <c r="N5480" s="172">
        <f t="shared" si="446"/>
        <v>0</v>
      </c>
      <c r="O5480" s="172">
        <f t="shared" si="443"/>
        <v>0</v>
      </c>
      <c r="P5480" s="172">
        <f t="shared" si="447"/>
        <v>0</v>
      </c>
    </row>
    <row r="5481" spans="12:16" ht="15" customHeight="1" x14ac:dyDescent="0.3">
      <c r="L5481" s="171" t="str">
        <f t="shared" si="445"/>
        <v>-</v>
      </c>
      <c r="M5481" s="172">
        <f t="shared" si="444"/>
        <v>0</v>
      </c>
      <c r="N5481" s="172">
        <f t="shared" si="446"/>
        <v>0</v>
      </c>
      <c r="O5481" s="172">
        <f t="shared" si="443"/>
        <v>0</v>
      </c>
      <c r="P5481" s="172">
        <f t="shared" si="447"/>
        <v>0</v>
      </c>
    </row>
    <row r="5482" spans="12:16" ht="15" customHeight="1" x14ac:dyDescent="0.3">
      <c r="L5482" s="171" t="str">
        <f t="shared" si="445"/>
        <v>-</v>
      </c>
      <c r="M5482" s="172">
        <f t="shared" si="444"/>
        <v>0</v>
      </c>
      <c r="N5482" s="172">
        <f t="shared" si="446"/>
        <v>0</v>
      </c>
      <c r="O5482" s="172">
        <f t="shared" si="443"/>
        <v>0</v>
      </c>
      <c r="P5482" s="172">
        <f t="shared" si="447"/>
        <v>0</v>
      </c>
    </row>
    <row r="5483" spans="12:16" ht="15" customHeight="1" x14ac:dyDescent="0.3">
      <c r="L5483" s="171" t="str">
        <f t="shared" si="445"/>
        <v>-</v>
      </c>
      <c r="M5483" s="172">
        <f t="shared" si="444"/>
        <v>0</v>
      </c>
      <c r="N5483" s="172">
        <f t="shared" si="446"/>
        <v>0</v>
      </c>
      <c r="O5483" s="172">
        <f t="shared" si="443"/>
        <v>0</v>
      </c>
      <c r="P5483" s="172">
        <f t="shared" si="447"/>
        <v>0</v>
      </c>
    </row>
    <row r="5484" spans="12:16" ht="15" customHeight="1" x14ac:dyDescent="0.3">
      <c r="L5484" s="171" t="str">
        <f t="shared" si="445"/>
        <v>-</v>
      </c>
      <c r="M5484" s="172">
        <f t="shared" si="444"/>
        <v>0</v>
      </c>
      <c r="N5484" s="172">
        <f t="shared" si="446"/>
        <v>0</v>
      </c>
      <c r="O5484" s="172">
        <f t="shared" si="443"/>
        <v>0</v>
      </c>
      <c r="P5484" s="172">
        <f t="shared" si="447"/>
        <v>0</v>
      </c>
    </row>
    <row r="5485" spans="12:16" ht="15" customHeight="1" x14ac:dyDescent="0.3">
      <c r="L5485" s="171" t="str">
        <f t="shared" si="445"/>
        <v>-</v>
      </c>
      <c r="M5485" s="172">
        <f t="shared" si="444"/>
        <v>0</v>
      </c>
      <c r="N5485" s="172">
        <f t="shared" si="446"/>
        <v>0</v>
      </c>
      <c r="O5485" s="172">
        <f t="shared" si="443"/>
        <v>0</v>
      </c>
      <c r="P5485" s="172">
        <f t="shared" si="447"/>
        <v>0</v>
      </c>
    </row>
    <row r="5486" spans="12:16" ht="15" customHeight="1" x14ac:dyDescent="0.3">
      <c r="L5486" s="171" t="str">
        <f t="shared" si="445"/>
        <v>-</v>
      </c>
      <c r="M5486" s="172">
        <f t="shared" si="444"/>
        <v>0</v>
      </c>
      <c r="N5486" s="172">
        <f t="shared" si="446"/>
        <v>0</v>
      </c>
      <c r="O5486" s="172">
        <f t="shared" si="443"/>
        <v>0</v>
      </c>
      <c r="P5486" s="172">
        <f t="shared" si="447"/>
        <v>0</v>
      </c>
    </row>
    <row r="5487" spans="12:16" ht="15" customHeight="1" x14ac:dyDescent="0.3">
      <c r="L5487" s="171" t="str">
        <f t="shared" si="445"/>
        <v>-</v>
      </c>
      <c r="M5487" s="172">
        <f t="shared" si="444"/>
        <v>0</v>
      </c>
      <c r="N5487" s="172">
        <f t="shared" si="446"/>
        <v>0</v>
      </c>
      <c r="O5487" s="172">
        <f t="shared" si="443"/>
        <v>0</v>
      </c>
      <c r="P5487" s="172">
        <f t="shared" si="447"/>
        <v>0</v>
      </c>
    </row>
    <row r="5488" spans="12:16" ht="15" customHeight="1" x14ac:dyDescent="0.3">
      <c r="L5488" s="171" t="str">
        <f t="shared" si="445"/>
        <v>-</v>
      </c>
      <c r="M5488" s="172">
        <f t="shared" si="444"/>
        <v>0</v>
      </c>
      <c r="N5488" s="172">
        <f t="shared" si="446"/>
        <v>0</v>
      </c>
      <c r="O5488" s="172">
        <f t="shared" si="443"/>
        <v>0</v>
      </c>
      <c r="P5488" s="172">
        <f t="shared" si="447"/>
        <v>0</v>
      </c>
    </row>
    <row r="5489" spans="12:16" ht="15" customHeight="1" x14ac:dyDescent="0.3">
      <c r="L5489" s="171" t="str">
        <f t="shared" si="445"/>
        <v>-</v>
      </c>
      <c r="M5489" s="172">
        <f t="shared" si="444"/>
        <v>0</v>
      </c>
      <c r="N5489" s="172">
        <f t="shared" si="446"/>
        <v>0</v>
      </c>
      <c r="O5489" s="172">
        <f t="shared" si="443"/>
        <v>0</v>
      </c>
      <c r="P5489" s="172">
        <f t="shared" si="447"/>
        <v>0</v>
      </c>
    </row>
    <row r="5490" spans="12:16" ht="15" customHeight="1" x14ac:dyDescent="0.3">
      <c r="L5490" s="171" t="str">
        <f t="shared" si="445"/>
        <v>-</v>
      </c>
      <c r="M5490" s="172">
        <f t="shared" si="444"/>
        <v>0</v>
      </c>
      <c r="N5490" s="172">
        <f t="shared" si="446"/>
        <v>0</v>
      </c>
      <c r="O5490" s="172">
        <f t="shared" si="443"/>
        <v>0</v>
      </c>
      <c r="P5490" s="172">
        <f t="shared" si="447"/>
        <v>0</v>
      </c>
    </row>
    <row r="5491" spans="12:16" ht="15" customHeight="1" x14ac:dyDescent="0.3">
      <c r="L5491" s="171" t="str">
        <f t="shared" si="445"/>
        <v>-</v>
      </c>
      <c r="M5491" s="172">
        <f t="shared" si="444"/>
        <v>0</v>
      </c>
      <c r="N5491" s="172">
        <f t="shared" si="446"/>
        <v>0</v>
      </c>
      <c r="O5491" s="172">
        <f t="shared" si="443"/>
        <v>0</v>
      </c>
      <c r="P5491" s="172">
        <f t="shared" si="447"/>
        <v>0</v>
      </c>
    </row>
    <row r="5492" spans="12:16" ht="15" customHeight="1" x14ac:dyDescent="0.3">
      <c r="L5492" s="171" t="str">
        <f t="shared" si="445"/>
        <v>-</v>
      </c>
      <c r="M5492" s="172">
        <f t="shared" si="444"/>
        <v>0</v>
      </c>
      <c r="N5492" s="172">
        <f t="shared" si="446"/>
        <v>0</v>
      </c>
      <c r="O5492" s="172">
        <f t="shared" si="443"/>
        <v>0</v>
      </c>
      <c r="P5492" s="172">
        <f t="shared" si="447"/>
        <v>0</v>
      </c>
    </row>
    <row r="5493" spans="12:16" ht="15" customHeight="1" x14ac:dyDescent="0.3">
      <c r="L5493" s="171" t="str">
        <f t="shared" si="445"/>
        <v>-</v>
      </c>
      <c r="M5493" s="172">
        <f t="shared" si="444"/>
        <v>0</v>
      </c>
      <c r="N5493" s="172">
        <f t="shared" si="446"/>
        <v>0</v>
      </c>
      <c r="O5493" s="172">
        <f t="shared" si="443"/>
        <v>0</v>
      </c>
      <c r="P5493" s="172">
        <f t="shared" si="447"/>
        <v>0</v>
      </c>
    </row>
    <row r="5494" spans="12:16" ht="15" customHeight="1" x14ac:dyDescent="0.3">
      <c r="L5494" s="171" t="str">
        <f t="shared" si="445"/>
        <v>-</v>
      </c>
      <c r="M5494" s="172">
        <f t="shared" si="444"/>
        <v>0</v>
      </c>
      <c r="N5494" s="172">
        <f t="shared" si="446"/>
        <v>0</v>
      </c>
      <c r="O5494" s="172">
        <f t="shared" si="443"/>
        <v>0</v>
      </c>
      <c r="P5494" s="172">
        <f t="shared" si="447"/>
        <v>0</v>
      </c>
    </row>
    <row r="5495" spans="12:16" ht="15" customHeight="1" x14ac:dyDescent="0.3">
      <c r="L5495" s="171" t="str">
        <f t="shared" si="445"/>
        <v>-</v>
      </c>
      <c r="M5495" s="172">
        <f t="shared" si="444"/>
        <v>0</v>
      </c>
      <c r="N5495" s="172">
        <f t="shared" si="446"/>
        <v>0</v>
      </c>
      <c r="O5495" s="172">
        <f t="shared" si="443"/>
        <v>0</v>
      </c>
      <c r="P5495" s="172">
        <f t="shared" si="447"/>
        <v>0</v>
      </c>
    </row>
    <row r="5496" spans="12:16" ht="15" customHeight="1" x14ac:dyDescent="0.3">
      <c r="L5496" s="171" t="str">
        <f t="shared" si="445"/>
        <v>-</v>
      </c>
      <c r="M5496" s="172">
        <f t="shared" si="444"/>
        <v>0</v>
      </c>
      <c r="N5496" s="172">
        <f t="shared" si="446"/>
        <v>0</v>
      </c>
      <c r="O5496" s="172">
        <f t="shared" si="443"/>
        <v>0</v>
      </c>
      <c r="P5496" s="172">
        <f t="shared" si="447"/>
        <v>0</v>
      </c>
    </row>
    <row r="5497" spans="12:16" ht="15" customHeight="1" x14ac:dyDescent="0.3">
      <c r="L5497" s="171" t="str">
        <f t="shared" si="445"/>
        <v>-</v>
      </c>
      <c r="M5497" s="172">
        <f t="shared" si="444"/>
        <v>0</v>
      </c>
      <c r="N5497" s="172">
        <f t="shared" si="446"/>
        <v>0</v>
      </c>
      <c r="O5497" s="172">
        <f t="shared" si="443"/>
        <v>0</v>
      </c>
      <c r="P5497" s="172">
        <f t="shared" si="447"/>
        <v>0</v>
      </c>
    </row>
    <row r="5498" spans="12:16" ht="15" customHeight="1" x14ac:dyDescent="0.3">
      <c r="L5498" s="171"/>
      <c r="M5498" s="175">
        <f>SUM(M19:M5497)</f>
        <v>60000</v>
      </c>
      <c r="O5498" s="175">
        <f>SUM(O19:O5497)</f>
        <v>8693.8356164383986</v>
      </c>
      <c r="P5498" s="175">
        <f>SUM(P19:P5497)</f>
        <v>7376.3013698630757</v>
      </c>
    </row>
  </sheetData>
  <sheetProtection algorithmName="SHA-512" hashValue="8QEth+dMqq1mo27H3Y6D9ewIUBdP1sGd1B3KdRoG1gANnjQ3IrYxN3Pq0ENhLexYwSfY0zGYwc3O9BdAeqjdKg==" saltValue="7yuskEg2vaD3RIKY/mKM9g==" spinCount="100000" sheet="1" objects="1" scenarios="1"/>
  <mergeCells count="17">
    <mergeCell ref="J5:J6"/>
    <mergeCell ref="B16:F16"/>
    <mergeCell ref="G16:J16"/>
    <mergeCell ref="B17:B18"/>
    <mergeCell ref="C17:C18"/>
    <mergeCell ref="D17:D18"/>
    <mergeCell ref="E17:E18"/>
    <mergeCell ref="F17:F18"/>
    <mergeCell ref="G17:G18"/>
    <mergeCell ref="O17:O18"/>
    <mergeCell ref="P17:P18"/>
    <mergeCell ref="H17:H18"/>
    <mergeCell ref="I17:I18"/>
    <mergeCell ref="J17:J18"/>
    <mergeCell ref="L17:L18"/>
    <mergeCell ref="M17:M18"/>
    <mergeCell ref="N17:N18"/>
  </mergeCells>
  <conditionalFormatting sqref="D12:D14">
    <cfRule type="cellIs" dxfId="2" priority="6" operator="equal">
      <formula>"Q"</formula>
    </cfRule>
    <cfRule type="cellIs" dxfId="1" priority="7" operator="equal">
      <formula>"R"</formula>
    </cfRule>
  </conditionalFormatting>
  <conditionalFormatting sqref="E15">
    <cfRule type="expression" dxfId="0" priority="3">
      <formula>$E14="нет"</formula>
    </cfRule>
  </conditionalFormatting>
  <dataValidations count="1">
    <dataValidation type="list" allowBlank="1" showInputMessage="1" showErrorMessage="1" sqref="E14" xr:uid="{2E60C866-9BC6-42DB-8874-48C80201D582}">
      <formula1>"да,нет"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9966DEE4-EFB3-4BC3-A84F-067DE560B507}">
          <x14:formula1>
            <xm:f>'Программы финансирования'!$B$11:$B$15</xm:f>
          </x14:formula1>
          <xm:sqref>E7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6380-AEA9-4752-AD81-5D62E8D0E0D0}">
  <dimension ref="B1:G33"/>
  <sheetViews>
    <sheetView workbookViewId="0">
      <selection activeCell="F11" sqref="F11"/>
    </sheetView>
  </sheetViews>
  <sheetFormatPr defaultRowHeight="16.5" x14ac:dyDescent="0.3"/>
  <cols>
    <col min="4" max="4" width="78" customWidth="1"/>
    <col min="5" max="5" width="17.5" customWidth="1"/>
    <col min="6" max="6" width="66.875" customWidth="1"/>
    <col min="7" max="7" width="21.375" customWidth="1"/>
  </cols>
  <sheetData>
    <row r="1" spans="2:7" x14ac:dyDescent="0.3">
      <c r="B1" t="s">
        <v>183</v>
      </c>
    </row>
    <row r="2" spans="2:7" ht="18" x14ac:dyDescent="0.3">
      <c r="B2" s="7" t="s">
        <v>75</v>
      </c>
      <c r="D2" s="2" t="s">
        <v>77</v>
      </c>
    </row>
    <row r="3" spans="2:7" ht="18" x14ac:dyDescent="0.3">
      <c r="B3" s="7" t="s">
        <v>76</v>
      </c>
    </row>
    <row r="4" spans="2:7" x14ac:dyDescent="0.3">
      <c r="D4" t="s">
        <v>183</v>
      </c>
      <c r="F4" t="s">
        <v>183</v>
      </c>
    </row>
    <row r="5" spans="2:7" ht="36" x14ac:dyDescent="0.3">
      <c r="D5" s="10" t="s">
        <v>78</v>
      </c>
      <c r="F5" s="200" t="s">
        <v>345</v>
      </c>
    </row>
    <row r="6" spans="2:7" ht="54" x14ac:dyDescent="0.3">
      <c r="D6" s="11" t="s">
        <v>79</v>
      </c>
      <c r="F6" s="201" t="s">
        <v>346</v>
      </c>
    </row>
    <row r="7" spans="2:7" ht="36" x14ac:dyDescent="0.3">
      <c r="D7" s="11" t="s">
        <v>80</v>
      </c>
      <c r="F7" s="200" t="s">
        <v>343</v>
      </c>
    </row>
    <row r="8" spans="2:7" ht="18" x14ac:dyDescent="0.3">
      <c r="D8" s="11" t="s">
        <v>81</v>
      </c>
      <c r="F8" s="200" t="s">
        <v>344</v>
      </c>
    </row>
    <row r="9" spans="2:7" ht="36" x14ac:dyDescent="0.3">
      <c r="D9" s="11" t="s">
        <v>82</v>
      </c>
      <c r="F9" t="s">
        <v>183</v>
      </c>
    </row>
    <row r="10" spans="2:7" ht="24" customHeight="1" x14ac:dyDescent="0.3">
      <c r="D10" s="11" t="s">
        <v>83</v>
      </c>
      <c r="F10" s="200" t="s">
        <v>350</v>
      </c>
      <c r="G10" t="s">
        <v>351</v>
      </c>
    </row>
    <row r="11" spans="2:7" ht="24" customHeight="1" x14ac:dyDescent="0.3">
      <c r="D11" s="11" t="s">
        <v>131</v>
      </c>
      <c r="F11" s="200" t="s">
        <v>352</v>
      </c>
      <c r="G11" s="203" t="s">
        <v>353</v>
      </c>
    </row>
    <row r="12" spans="2:7" ht="18" customHeight="1" x14ac:dyDescent="0.3">
      <c r="D12" s="11" t="s">
        <v>84</v>
      </c>
    </row>
    <row r="13" spans="2:7" ht="36" x14ac:dyDescent="0.3">
      <c r="D13" s="11" t="s">
        <v>85</v>
      </c>
    </row>
    <row r="14" spans="2:7" ht="18" x14ac:dyDescent="0.3">
      <c r="D14" s="11" t="s">
        <v>86</v>
      </c>
    </row>
    <row r="15" spans="2:7" ht="18" x14ac:dyDescent="0.3">
      <c r="D15" s="11" t="s">
        <v>87</v>
      </c>
    </row>
    <row r="16" spans="2:7" ht="18" x14ac:dyDescent="0.3">
      <c r="D16" s="11" t="s">
        <v>88</v>
      </c>
    </row>
    <row r="17" spans="4:4" ht="36" x14ac:dyDescent="0.3">
      <c r="D17" s="11" t="s">
        <v>89</v>
      </c>
    </row>
    <row r="18" spans="4:4" ht="18" x14ac:dyDescent="0.3">
      <c r="D18" s="11" t="s">
        <v>90</v>
      </c>
    </row>
    <row r="19" spans="4:4" ht="18" x14ac:dyDescent="0.3">
      <c r="D19" s="11" t="s">
        <v>91</v>
      </c>
    </row>
    <row r="20" spans="4:4" ht="36" x14ac:dyDescent="0.3">
      <c r="D20" s="11" t="s">
        <v>92</v>
      </c>
    </row>
    <row r="21" spans="4:4" ht="18" x14ac:dyDescent="0.3">
      <c r="D21" s="11" t="s">
        <v>93</v>
      </c>
    </row>
    <row r="22" spans="4:4" ht="24" customHeight="1" x14ac:dyDescent="0.3">
      <c r="D22" s="11" t="s">
        <v>94</v>
      </c>
    </row>
    <row r="23" spans="4:4" ht="18" x14ac:dyDescent="0.3">
      <c r="D23" s="11" t="s">
        <v>95</v>
      </c>
    </row>
    <row r="24" spans="4:4" ht="18" x14ac:dyDescent="0.3">
      <c r="D24" s="11" t="s">
        <v>96</v>
      </c>
    </row>
    <row r="25" spans="4:4" ht="18" x14ac:dyDescent="0.3">
      <c r="D25" s="11" t="s">
        <v>97</v>
      </c>
    </row>
    <row r="28" spans="4:4" ht="18" x14ac:dyDescent="0.3">
      <c r="D28" s="18" t="s">
        <v>132</v>
      </c>
    </row>
    <row r="29" spans="4:4" ht="18" x14ac:dyDescent="0.3">
      <c r="D29" s="18" t="s">
        <v>133</v>
      </c>
    </row>
    <row r="32" spans="4:4" x14ac:dyDescent="0.3">
      <c r="D32" t="s">
        <v>338</v>
      </c>
    </row>
    <row r="33" spans="4:4" x14ac:dyDescent="0.3">
      <c r="D33" t="s">
        <v>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Резюме</vt:lpstr>
      <vt:lpstr>Лист1</vt:lpstr>
      <vt:lpstr>Программы финансирования</vt:lpstr>
      <vt:lpstr>Расчет обеспечения</vt:lpstr>
      <vt:lpstr>Лист2</vt:lpstr>
      <vt:lpstr>Лист2!_Hlk221028648</vt:lpstr>
      <vt:lpstr>Резюме!Область_печати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Смолина Татьяна</cp:lastModifiedBy>
  <cp:lastPrinted>2025-12-17T10:03:33Z</cp:lastPrinted>
  <dcterms:created xsi:type="dcterms:W3CDTF">2015-06-05T18:19:34Z</dcterms:created>
  <dcterms:modified xsi:type="dcterms:W3CDTF">2026-02-25T06:08:20Z</dcterms:modified>
</cp:coreProperties>
</file>